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<sst xmlns="http://schemas.openxmlformats.org/spreadsheetml/2006/main" count="93" uniqueCount="83">
  <si>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Наименование</t>
  </si>
  <si>
    <t>из них:</t>
  </si>
  <si>
    <t>БЕЗВОЗМЕЗДНЫЕ ПОСТУПЛЕНИЯ</t>
  </si>
  <si>
    <t>Дотации из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</si>
  <si>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</si>
  <si>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</si>
  <si>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</si>
  <si>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</si>
  <si>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</si>
  <si>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</si>
  <si>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ИТОГО</t>
  </si>
  <si>
    <t>Дефицит (-), профицит (+) бюджета района</t>
  </si>
  <si>
    <t>ОБЩЕГОСУДАРСТВЕННЫЕ ВОПРОСЫ</t>
  </si>
  <si>
    <t>Иные межбюджетные трансферты</t>
  </si>
  <si>
    <t>Субсидии от других бюджетов бюджетной системы Российской Федерации</t>
  </si>
  <si>
    <t xml:space="preserve">ЗДРАВООХРАНЕНИЕ </t>
  </si>
  <si>
    <t xml:space="preserve">КУЛЬТУРА  И КИНЕМАТОГРАФИЯ </t>
  </si>
  <si>
    <t>ФИЗИЧЕСКАЯ КУЛЬТУРА И СПОРТ</t>
  </si>
  <si>
    <t>ЖИЛИЩНО-КОММУНАЛЬНОЕ ХОЗЯЙСТВО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</si>
  <si>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</si>
  <si>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</si>
  <si>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НАЛОГОВЫЕ И НЕНАЛОГОВЫЕ ДОХОДЫ- всего</t>
  </si>
  <si>
    <t>в т.ч.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</si>
  <si>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</si>
  <si>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</si>
  <si>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</si>
  <si>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</si>
  <si>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</si>
  <si>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</si>
  <si>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</si>
  <si>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</si>
  <si>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неналоговые доходы</t>
  </si>
  <si>
    <t>Штрафы, санкции, возмещение ущерба</t>
  </si>
  <si>
    <t>Прочие безвозмездные поступления</t>
  </si>
  <si>
    <t>Налог, взимаемый в связи с применением патентной системы налогообложения</t>
  </si>
  <si>
    <t>Налог на доходы физических лиц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</si>
  <si>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</si>
  <si>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</si>
  <si>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</si>
  <si>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</si>
  <si>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</si>
  <si>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</si>
  <si>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Резервные фонды</t>
  </si>
  <si>
    <t>Другие общегосударственные вопросы</t>
  </si>
  <si>
    <t xml:space="preserve">  Защита населения 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</si>
  <si>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</si>
  <si>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 xml:space="preserve">    Транспорт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</si>
  <si>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</si>
  <si>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</si>
  <si>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Коммунальное хозяйство</t>
  </si>
  <si>
    <t xml:space="preserve">     Благоустройство</t>
  </si>
  <si>
    <t xml:space="preserve">     Другие вопросы в области жилищно-коммунального хозяйства</t>
  </si>
  <si>
    <t xml:space="preserve">    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</si>
  <si>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</si>
  <si>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</si>
  <si>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</si>
  <si>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</si>
  <si>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</si>
  <si>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 xml:space="preserve">   Культура</t>
  </si>
  <si>
    <t xml:space="preserve">  Другие вопросы в области культуры, кинематографии</t>
  </si>
  <si>
    <t xml:space="preserve">    Санитарно-эпидемиологическое благополучие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</si>
  <si>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</si>
  <si>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</si>
  <si>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</si>
  <si>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</si>
  <si>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</si>
  <si>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Массовый спорт</t>
  </si>
  <si>
    <t xml:space="preserve"> Сбор, удаление отходов и очистка сточных вод</t>
  </si>
  <si>
    <t>АНАЛИТИЧЕСКИЕ ДАННЫЕ ПО БЮДЖЕТУ СЯМЖЕНСКОГО МУНИЦИПАЛЬНОГО ОКРУГА</t>
  </si>
  <si>
    <t>Утверждено в бюджете  на 2023 год</t>
  </si>
  <si>
    <t>В % к плану на 2023 год</t>
  </si>
  <si>
    <t>Налог на имущество физических лиц</t>
  </si>
  <si>
    <t>Земельный налог</t>
  </si>
  <si>
    <t>НАЦИОНАЛЬНАЯ ОБОРОНА</t>
  </si>
  <si>
    <t>Мероприятия по осуществлению первичного воинского учета на территориях, где отсутствуют военные комиссариаты</t>
  </si>
  <si>
    <t xml:space="preserve">     3. ДЕФИЦИТ (ПРОФИЦИТ) БЮДЖЕТА ОКРУГА   (тыс.рублей)</t>
  </si>
  <si>
    <t>Доходы от оказания платных услуг и компенсации затрат государства</t>
  </si>
  <si>
    <t>Возврат остатков субсидий прошлых лет</t>
  </si>
  <si>
    <t>Связь и информатика</t>
  </si>
  <si>
    <t xml:space="preserve">     1. ДОХОДЫ БЮДЖЕТА ОКРУГА    за 9 месяцев 2023 года   (тыс.рублей) </t>
  </si>
  <si>
    <t>Факт на 01.10.2023 г</t>
  </si>
  <si>
    <t>В % к исполнению на 01.10.2022 года (консолидированный бюджет)</t>
  </si>
  <si>
    <t xml:space="preserve">     2. РАСХОДЫ БЮДЖЕТА ОКРУГА   за  9 месяцев  2023 года   (тыс.рублей)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</si>
</sst>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 indent="1"/>
    </xf>
    <xf numFmtId="177" fontId="5" fillId="0" borderId="1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0" xfId="0" applyNumberFormat="1" applyFont="1" applyFill="1" applyBorder="1" applyAlignment="1" applyProtection="1">
      <alignment horizontal="left" vertical="top" wrapText="1" indent="1"/>
      <protection/>
    </xf>
    <xf numFmtId="177" fontId="2" fillId="34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130" zoomScaleNormal="130" zoomScalePageLayoutView="0" workbookViewId="0" topLeftCell="A94">
      <selection activeCell="D93" sqref="D93"/>
    </sheetView>
  </sheetViews>
  <sheetFormatPr defaultColWidth="9.00390625" defaultRowHeight="12.75"/>
  <cols>
    <col min="1" max="1" width="74.875" style="0" customWidth="1"/>
    <col min="2" max="2" width="16.875" style="0" customWidth="1"/>
    <col min="3" max="3" width="17.75390625" style="0" customWidth="1"/>
    <col min="4" max="4" width="16.25390625" style="0" customWidth="1"/>
    <col min="5" max="5" width="16.875" style="0" customWidth="1"/>
  </cols>
  <sheetData>
    <row r="1" spans="1:3" ht="7.5" customHeight="1">
      <c r="A1" s="1"/>
      <c r="B1" s="1"/>
      <c r="C1" s="1"/>
    </row>
    <row r="2" spans="1:3" ht="6.75" customHeight="1">
      <c r="A2" s="42"/>
      <c r="B2" s="42"/>
      <c r="C2" s="42"/>
    </row>
    <row r="3" spans="1:5" ht="15" customHeight="1">
      <c r="A3" s="42" t="s">
        <v>68</v>
      </c>
      <c r="B3" s="42"/>
      <c r="C3" s="42"/>
      <c r="D3" s="42"/>
      <c r="E3" s="42"/>
    </row>
    <row r="4" spans="1:3" ht="0.75" customHeight="1">
      <c r="A4" s="42"/>
      <c r="B4" s="42"/>
      <c r="C4" s="42"/>
    </row>
    <row r="5" spans="1:3" ht="6.75" customHeight="1">
      <c r="A5" s="1"/>
      <c r="B5" s="1"/>
      <c r="C5" s="1"/>
    </row>
    <row r="6" spans="1:3" ht="12.75">
      <c r="A6" s="5" t="s">
        <v>79</v>
      </c>
      <c r="B6" s="5"/>
      <c r="C6" s="5"/>
    </row>
    <row r="7" spans="1:3" ht="12.75">
      <c r="A7" s="5"/>
      <c r="B7" s="5"/>
      <c r="C7" s="5"/>
    </row>
    <row r="8" spans="1:5" ht="66.75" customHeight="1">
      <c r="A8" s="2" t="s">
        <v>0</v>
      </c>
      <c r="B8" s="3" t="s">
        <v>69</v>
      </c>
      <c r="C8" s="3" t="s">
        <v>80</v>
      </c>
      <c r="D8" s="3" t="s">
        <v>70</v>
      </c>
      <c r="E8" s="3" t="s">
        <v>81</v>
      </c>
    </row>
    <row r="9" spans="1:7" ht="12.75">
      <c r="A9" s="6" t="s">
        <v>21</v>
      </c>
      <c r="B9" s="23">
        <f>B11+B12+B13+B14+B15+B16+B19+B20+B21+B23+B24+B25+B17+B18+B22</f>
        <v>168931.99999999997</v>
      </c>
      <c r="C9" s="23">
        <f>C11+C12+C13+C14+C15+C16+C19+C20+C21+C23+C24+C25+C17+C18+C22</f>
        <v>111240.9</v>
      </c>
      <c r="D9" s="19">
        <f>C9/B9*100</f>
        <v>65.84951341368125</v>
      </c>
      <c r="E9" s="19">
        <v>97.2</v>
      </c>
      <c r="F9" s="26"/>
      <c r="G9" s="29"/>
    </row>
    <row r="10" spans="1:7" ht="12.75">
      <c r="A10" s="6" t="s">
        <v>22</v>
      </c>
      <c r="B10" s="17"/>
      <c r="C10" s="17"/>
      <c r="D10" s="19"/>
      <c r="E10" s="19"/>
      <c r="F10" s="27"/>
      <c r="G10" s="29"/>
    </row>
    <row r="11" spans="1:7" ht="12.75">
      <c r="A11" s="7" t="s">
        <v>35</v>
      </c>
      <c r="B11" s="23">
        <v>125794.4</v>
      </c>
      <c r="C11" s="23">
        <v>82825.9</v>
      </c>
      <c r="D11" s="19">
        <f aca="true" t="shared" si="0" ref="D11:D34">C11/B11*100</f>
        <v>65.84227914756141</v>
      </c>
      <c r="E11" s="19">
        <v>100.5</v>
      </c>
      <c r="F11" s="27"/>
      <c r="G11" s="29"/>
    </row>
    <row r="12" spans="1:7" ht="12.75">
      <c r="A12" s="7" t="s">
        <v>23</v>
      </c>
      <c r="B12" s="23">
        <v>9748</v>
      </c>
      <c r="C12" s="17">
        <v>7768</v>
      </c>
      <c r="D12" s="19">
        <f t="shared" si="0"/>
        <v>79.68814115716044</v>
      </c>
      <c r="E12" s="19">
        <v>107.2</v>
      </c>
      <c r="F12" s="27"/>
      <c r="G12" s="29"/>
    </row>
    <row r="13" spans="1:7" ht="12.75">
      <c r="A13" s="7" t="s">
        <v>24</v>
      </c>
      <c r="B13" s="23">
        <v>20433.6</v>
      </c>
      <c r="C13" s="17">
        <v>12498.7</v>
      </c>
      <c r="D13" s="19">
        <f t="shared" si="0"/>
        <v>61.167390963902605</v>
      </c>
      <c r="E13" s="19">
        <v>65.3</v>
      </c>
      <c r="F13" s="27"/>
      <c r="G13" s="29"/>
    </row>
    <row r="14" spans="1:7" ht="12.75">
      <c r="A14" s="7" t="s">
        <v>25</v>
      </c>
      <c r="B14" s="23">
        <v>17</v>
      </c>
      <c r="C14" s="17">
        <v>17</v>
      </c>
      <c r="D14" s="19">
        <f t="shared" si="0"/>
        <v>100</v>
      </c>
      <c r="E14" s="19">
        <v>111.1</v>
      </c>
      <c r="F14" s="26"/>
      <c r="G14" s="29"/>
    </row>
    <row r="15" spans="1:7" ht="12.75">
      <c r="A15" s="7" t="s">
        <v>34</v>
      </c>
      <c r="B15" s="23">
        <v>318</v>
      </c>
      <c r="C15" s="17">
        <v>258.6</v>
      </c>
      <c r="D15" s="19">
        <f t="shared" si="0"/>
        <v>81.32075471698114</v>
      </c>
      <c r="E15" s="19">
        <v>68.9</v>
      </c>
      <c r="F15" s="27"/>
      <c r="G15" s="29"/>
    </row>
    <row r="16" spans="1:7" ht="12.75">
      <c r="A16" s="7" t="s">
        <v>26</v>
      </c>
      <c r="B16" s="23">
        <v>9</v>
      </c>
      <c r="C16" s="23">
        <v>7.3</v>
      </c>
      <c r="D16" s="19">
        <f t="shared" si="0"/>
        <v>81.11111111111111</v>
      </c>
      <c r="E16" s="19">
        <v>86.9</v>
      </c>
      <c r="F16" s="27"/>
      <c r="G16" s="29"/>
    </row>
    <row r="17" spans="1:7" ht="12.75">
      <c r="A17" s="7" t="s">
        <v>71</v>
      </c>
      <c r="B17" s="23">
        <v>1457</v>
      </c>
      <c r="C17" s="23">
        <v>136.1</v>
      </c>
      <c r="D17" s="19">
        <f t="shared" si="0"/>
        <v>9.341111873713109</v>
      </c>
      <c r="E17" s="19">
        <v>49.4</v>
      </c>
      <c r="F17" s="27"/>
      <c r="G17" s="29"/>
    </row>
    <row r="18" spans="1:7" ht="12.75">
      <c r="A18" s="7" t="s">
        <v>72</v>
      </c>
      <c r="B18" s="23">
        <v>3010</v>
      </c>
      <c r="C18" s="23">
        <v>776.9</v>
      </c>
      <c r="D18" s="19">
        <f t="shared" si="0"/>
        <v>25.81063122923588</v>
      </c>
      <c r="E18" s="19">
        <v>71.4</v>
      </c>
      <c r="F18" s="27"/>
      <c r="G18" s="29"/>
    </row>
    <row r="19" spans="1:7" ht="12.75">
      <c r="A19" s="7" t="s">
        <v>27</v>
      </c>
      <c r="B19" s="23">
        <v>804</v>
      </c>
      <c r="C19" s="17">
        <v>580.3</v>
      </c>
      <c r="D19" s="19">
        <f t="shared" si="0"/>
        <v>72.17661691542287</v>
      </c>
      <c r="E19" s="19">
        <v>84.2</v>
      </c>
      <c r="F19" s="27"/>
      <c r="G19" s="29"/>
    </row>
    <row r="20" spans="1:7" ht="27" customHeight="1">
      <c r="A20" s="8" t="s">
        <v>28</v>
      </c>
      <c r="B20" s="23">
        <v>2192.3</v>
      </c>
      <c r="C20" s="17">
        <v>1187.4</v>
      </c>
      <c r="D20" s="19">
        <f t="shared" si="0"/>
        <v>54.16229530629933</v>
      </c>
      <c r="E20" s="19">
        <v>69.5</v>
      </c>
      <c r="F20" s="27"/>
      <c r="G20" s="29"/>
    </row>
    <row r="21" spans="1:7" ht="14.25" customHeight="1">
      <c r="A21" s="8" t="s">
        <v>29</v>
      </c>
      <c r="B21" s="23">
        <v>247.9</v>
      </c>
      <c r="C21" s="17">
        <v>228.9</v>
      </c>
      <c r="D21" s="19">
        <f t="shared" si="0"/>
        <v>92.33561920129084</v>
      </c>
      <c r="E21" s="19">
        <v>163</v>
      </c>
      <c r="F21" s="27"/>
      <c r="G21" s="29"/>
    </row>
    <row r="22" spans="1:7" ht="14.25" customHeight="1">
      <c r="A22" s="8" t="s">
        <v>76</v>
      </c>
      <c r="B22" s="23">
        <v>0</v>
      </c>
      <c r="C22" s="17">
        <v>158</v>
      </c>
      <c r="D22" s="19">
        <v>0</v>
      </c>
      <c r="E22" s="19">
        <v>0</v>
      </c>
      <c r="F22" s="27"/>
      <c r="G22" s="29"/>
    </row>
    <row r="23" spans="1:7" ht="14.25" customHeight="1">
      <c r="A23" s="8" t="s">
        <v>30</v>
      </c>
      <c r="B23" s="23">
        <v>616</v>
      </c>
      <c r="C23" s="17">
        <v>582.7</v>
      </c>
      <c r="D23" s="19">
        <v>92.6</v>
      </c>
      <c r="E23" s="19">
        <v>41.4</v>
      </c>
      <c r="F23" s="27"/>
      <c r="G23" s="29"/>
    </row>
    <row r="24" spans="1:7" ht="12.75">
      <c r="A24" s="7" t="s">
        <v>32</v>
      </c>
      <c r="B24" s="23">
        <v>4284.8</v>
      </c>
      <c r="C24" s="17">
        <v>4215.1</v>
      </c>
      <c r="D24" s="19">
        <f t="shared" si="0"/>
        <v>98.37331964152352</v>
      </c>
      <c r="E24" s="19">
        <v>535.2</v>
      </c>
      <c r="F24" s="27"/>
      <c r="G24" s="29"/>
    </row>
    <row r="25" spans="1:7" ht="12.75">
      <c r="A25" s="7" t="s">
        <v>31</v>
      </c>
      <c r="B25" s="23">
        <v>0</v>
      </c>
      <c r="C25" s="17">
        <v>0</v>
      </c>
      <c r="D25" s="19"/>
      <c r="E25" s="19">
        <v>0</v>
      </c>
      <c r="F25" s="27"/>
      <c r="G25" s="29"/>
    </row>
    <row r="26" spans="1:7" ht="12.75">
      <c r="A26" s="6" t="s">
        <v>2</v>
      </c>
      <c r="B26" s="17">
        <f>B28+B29+B30+B31+B32</f>
        <v>301049.4</v>
      </c>
      <c r="C26" s="23">
        <f>C28+C29+C30+C31+C32+C33</f>
        <v>214650.9</v>
      </c>
      <c r="D26" s="19">
        <f t="shared" si="0"/>
        <v>71.30088948856897</v>
      </c>
      <c r="E26" s="19">
        <v>114.3</v>
      </c>
      <c r="F26" s="26"/>
      <c r="G26" s="29"/>
    </row>
    <row r="27" spans="1:7" ht="12.75">
      <c r="A27" s="7" t="s">
        <v>1</v>
      </c>
      <c r="B27" s="17"/>
      <c r="C27" s="17"/>
      <c r="D27" s="19"/>
      <c r="E27" s="20"/>
      <c r="F27" s="27"/>
      <c r="G27" s="29"/>
    </row>
    <row r="28" spans="1:7" ht="15.75" customHeight="1">
      <c r="A28" s="8" t="s">
        <v>3</v>
      </c>
      <c r="B28" s="23">
        <v>96349.9</v>
      </c>
      <c r="C28" s="23">
        <v>60485.1</v>
      </c>
      <c r="D28" s="19">
        <f t="shared" si="0"/>
        <v>62.77650521692291</v>
      </c>
      <c r="E28" s="19">
        <v>133.6</v>
      </c>
      <c r="F28" s="26"/>
      <c r="G28" s="29"/>
    </row>
    <row r="29" spans="1:7" ht="17.25" customHeight="1">
      <c r="A29" s="8" t="s">
        <v>14</v>
      </c>
      <c r="B29" s="17">
        <v>78190.6</v>
      </c>
      <c r="C29" s="23">
        <v>67345.3</v>
      </c>
      <c r="D29" s="19">
        <f t="shared" si="0"/>
        <v>86.12966264487035</v>
      </c>
      <c r="E29" s="20">
        <v>101.3</v>
      </c>
      <c r="F29" s="27"/>
      <c r="G29" s="29"/>
    </row>
    <row r="30" spans="1:7" ht="17.25" customHeight="1">
      <c r="A30" s="8" t="s">
        <v>4</v>
      </c>
      <c r="B30" s="23">
        <v>125317.2</v>
      </c>
      <c r="C30" s="23">
        <v>85884.1</v>
      </c>
      <c r="D30" s="19">
        <f t="shared" si="0"/>
        <v>68.533369720996</v>
      </c>
      <c r="E30" s="20">
        <v>113.3</v>
      </c>
      <c r="F30" s="26"/>
      <c r="G30" s="29"/>
    </row>
    <row r="31" spans="1:7" ht="17.25" customHeight="1">
      <c r="A31" s="8" t="s">
        <v>13</v>
      </c>
      <c r="B31" s="23">
        <v>156.3</v>
      </c>
      <c r="C31" s="17">
        <v>156.3</v>
      </c>
      <c r="D31" s="19">
        <f t="shared" si="0"/>
        <v>100</v>
      </c>
      <c r="E31" s="20">
        <v>260.5</v>
      </c>
      <c r="F31" s="29"/>
      <c r="G31" s="29"/>
    </row>
    <row r="32" spans="1:7" ht="18.75" customHeight="1">
      <c r="A32" s="8" t="s">
        <v>33</v>
      </c>
      <c r="B32" s="23">
        <v>1035.4</v>
      </c>
      <c r="C32" s="23">
        <v>797.7</v>
      </c>
      <c r="D32" s="19">
        <v>0</v>
      </c>
      <c r="E32" s="20">
        <v>155.9</v>
      </c>
      <c r="F32" s="28"/>
      <c r="G32" s="29"/>
    </row>
    <row r="33" spans="1:7" ht="18.75" customHeight="1">
      <c r="A33" s="8" t="s">
        <v>77</v>
      </c>
      <c r="B33" s="23">
        <v>0</v>
      </c>
      <c r="C33" s="23">
        <v>-17.6</v>
      </c>
      <c r="D33" s="19">
        <v>0</v>
      </c>
      <c r="E33" s="20">
        <v>3.1</v>
      </c>
      <c r="F33" s="28"/>
      <c r="G33" s="29"/>
    </row>
    <row r="34" spans="1:7" ht="12.75">
      <c r="A34" s="6" t="s">
        <v>5</v>
      </c>
      <c r="B34" s="18">
        <f>B9+B26</f>
        <v>469981.4</v>
      </c>
      <c r="C34" s="25">
        <f>C9+C26</f>
        <v>325891.8</v>
      </c>
      <c r="D34" s="22">
        <f t="shared" si="0"/>
        <v>69.34142500107451</v>
      </c>
      <c r="E34" s="21">
        <v>107.8</v>
      </c>
      <c r="F34" s="28"/>
      <c r="G34" s="29"/>
    </row>
    <row r="35" spans="1:7" ht="6.75" customHeight="1">
      <c r="A35" s="5"/>
      <c r="B35" s="5"/>
      <c r="C35" s="5"/>
      <c r="G35" s="29"/>
    </row>
    <row r="36" spans="1:3" ht="12.75">
      <c r="A36" s="5" t="s">
        <v>82</v>
      </c>
      <c r="B36" s="5"/>
      <c r="C36" s="5"/>
    </row>
    <row r="37" spans="1:3" ht="10.5" customHeight="1">
      <c r="A37" s="5"/>
      <c r="B37" s="5"/>
      <c r="C37" s="5"/>
    </row>
    <row r="38" spans="1:5" ht="55.5" customHeight="1">
      <c r="A38" s="2" t="s">
        <v>0</v>
      </c>
      <c r="B38" s="3" t="s">
        <v>69</v>
      </c>
      <c r="C38" s="3" t="s">
        <v>80</v>
      </c>
      <c r="D38" s="3" t="s">
        <v>70</v>
      </c>
      <c r="E38" s="3" t="s">
        <v>81</v>
      </c>
    </row>
    <row r="39" spans="1:5" ht="12.75">
      <c r="A39" s="6" t="s">
        <v>12</v>
      </c>
      <c r="B39" s="25">
        <f>SUM(B40:B46)</f>
        <v>102325.9</v>
      </c>
      <c r="C39" s="25">
        <f>SUM(C40:C46)</f>
        <v>58378.8</v>
      </c>
      <c r="D39" s="22">
        <f>C39/B39*100</f>
        <v>57.051831452252074</v>
      </c>
      <c r="E39" s="21">
        <v>100.9</v>
      </c>
    </row>
    <row r="40" spans="1:5" ht="25.5">
      <c r="A40" s="30" t="s">
        <v>37</v>
      </c>
      <c r="B40" s="23">
        <v>3000</v>
      </c>
      <c r="C40" s="17">
        <v>1747.4</v>
      </c>
      <c r="D40" s="19">
        <f aca="true" t="shared" si="1" ref="D40:D48">C40/B40*100</f>
        <v>58.24666666666667</v>
      </c>
      <c r="E40" s="20">
        <v>40</v>
      </c>
    </row>
    <row r="41" spans="1:5" ht="25.5">
      <c r="A41" s="30" t="s">
        <v>38</v>
      </c>
      <c r="B41" s="17">
        <v>3355.2</v>
      </c>
      <c r="C41" s="17">
        <v>1561.2</v>
      </c>
      <c r="D41" s="19">
        <f t="shared" si="1"/>
        <v>46.5307582260372</v>
      </c>
      <c r="E41" s="20">
        <v>81.6</v>
      </c>
    </row>
    <row r="42" spans="1:5" ht="38.25">
      <c r="A42" s="30" t="s">
        <v>39</v>
      </c>
      <c r="B42" s="17">
        <v>62587.3</v>
      </c>
      <c r="C42" s="23">
        <v>36264.7</v>
      </c>
      <c r="D42" s="19">
        <f t="shared" si="1"/>
        <v>57.94258579615992</v>
      </c>
      <c r="E42" s="20">
        <v>113.9</v>
      </c>
    </row>
    <row r="43" spans="1:5" ht="12.75">
      <c r="A43" s="30" t="s">
        <v>40</v>
      </c>
      <c r="B43" s="17">
        <v>0.4</v>
      </c>
      <c r="C43" s="17">
        <v>0.4</v>
      </c>
      <c r="D43" s="19">
        <f t="shared" si="1"/>
        <v>100</v>
      </c>
      <c r="E43" s="20">
        <v>2.5</v>
      </c>
    </row>
    <row r="44" spans="1:5" ht="25.5">
      <c r="A44" s="30" t="s">
        <v>41</v>
      </c>
      <c r="B44" s="23">
        <v>8667.3</v>
      </c>
      <c r="C44" s="17">
        <v>5165.4</v>
      </c>
      <c r="D44" s="19">
        <f t="shared" si="1"/>
        <v>59.59641410819979</v>
      </c>
      <c r="E44" s="20">
        <v>105.9</v>
      </c>
    </row>
    <row r="45" spans="1:5" ht="12.75">
      <c r="A45" s="30" t="s">
        <v>42</v>
      </c>
      <c r="B45" s="23">
        <v>2000</v>
      </c>
      <c r="C45" s="17">
        <v>0</v>
      </c>
      <c r="D45" s="19">
        <f t="shared" si="1"/>
        <v>0</v>
      </c>
      <c r="E45" s="19">
        <v>0</v>
      </c>
    </row>
    <row r="46" spans="1:5" ht="12.75">
      <c r="A46" s="38" t="s">
        <v>43</v>
      </c>
      <c r="B46" s="23">
        <v>22715.7</v>
      </c>
      <c r="C46" s="23">
        <v>13639.7</v>
      </c>
      <c r="D46" s="19">
        <f t="shared" si="1"/>
        <v>60.04525504386834</v>
      </c>
      <c r="E46" s="20">
        <v>109.7</v>
      </c>
    </row>
    <row r="47" spans="1:5" ht="12.75">
      <c r="A47" s="9" t="s">
        <v>73</v>
      </c>
      <c r="B47" s="25">
        <f>B48</f>
        <v>365.2</v>
      </c>
      <c r="C47" s="25">
        <f>C48</f>
        <v>279.4</v>
      </c>
      <c r="D47" s="22">
        <f t="shared" si="1"/>
        <v>76.50602409638554</v>
      </c>
      <c r="E47" s="21">
        <v>63</v>
      </c>
    </row>
    <row r="48" spans="1:5" ht="25.5">
      <c r="A48" s="39" t="s">
        <v>74</v>
      </c>
      <c r="B48" s="23">
        <v>365.2</v>
      </c>
      <c r="C48" s="23">
        <v>279.4</v>
      </c>
      <c r="D48" s="19">
        <f t="shared" si="1"/>
        <v>76.50602409638554</v>
      </c>
      <c r="E48" s="20">
        <v>94.6</v>
      </c>
    </row>
    <row r="49" spans="1:5" ht="12.75">
      <c r="A49" s="6" t="s">
        <v>19</v>
      </c>
      <c r="B49" s="25">
        <f>B50</f>
        <v>755</v>
      </c>
      <c r="C49" s="25">
        <f>C50</f>
        <v>348.5</v>
      </c>
      <c r="D49" s="22">
        <f aca="true" t="shared" si="2" ref="D49:D84">C49/B49*100</f>
        <v>46.158940397350996</v>
      </c>
      <c r="E49" s="22">
        <v>107.2</v>
      </c>
    </row>
    <row r="50" spans="1:5" ht="25.5">
      <c r="A50" s="31" t="s">
        <v>44</v>
      </c>
      <c r="B50" s="23">
        <v>755</v>
      </c>
      <c r="C50" s="23">
        <v>348.5</v>
      </c>
      <c r="D50" s="19">
        <f t="shared" si="2"/>
        <v>46.158940397350996</v>
      </c>
      <c r="E50" s="19">
        <v>128.5</v>
      </c>
    </row>
    <row r="51" spans="1:5" ht="12.75">
      <c r="A51" s="34" t="s">
        <v>6</v>
      </c>
      <c r="B51" s="18">
        <f>SUM(B52:B55)</f>
        <v>21890.000000000004</v>
      </c>
      <c r="C51" s="18">
        <f>SUM(C52:C55)</f>
        <v>15605.8</v>
      </c>
      <c r="D51" s="22">
        <f t="shared" si="2"/>
        <v>71.2919141160347</v>
      </c>
      <c r="E51" s="21">
        <v>56</v>
      </c>
    </row>
    <row r="52" spans="1:5" ht="12.75">
      <c r="A52" s="32" t="s">
        <v>46</v>
      </c>
      <c r="B52" s="23">
        <v>2918.7</v>
      </c>
      <c r="C52" s="17">
        <v>1861.3</v>
      </c>
      <c r="D52" s="19">
        <f t="shared" si="2"/>
        <v>63.77154212491863</v>
      </c>
      <c r="E52" s="20">
        <v>73.2</v>
      </c>
    </row>
    <row r="53" spans="1:5" ht="12.75">
      <c r="A53" s="30" t="s">
        <v>45</v>
      </c>
      <c r="B53" s="17">
        <v>13825</v>
      </c>
      <c r="C53" s="17">
        <v>10689.5</v>
      </c>
      <c r="D53" s="19">
        <f t="shared" si="2"/>
        <v>77.32007233273056</v>
      </c>
      <c r="E53" s="20">
        <v>32.6</v>
      </c>
    </row>
    <row r="54" spans="1:5" ht="12.75">
      <c r="A54" s="30" t="s">
        <v>78</v>
      </c>
      <c r="B54" s="17">
        <v>1699.9</v>
      </c>
      <c r="C54" s="17">
        <v>0</v>
      </c>
      <c r="D54" s="19">
        <f t="shared" si="2"/>
        <v>0</v>
      </c>
      <c r="E54" s="20">
        <v>0</v>
      </c>
    </row>
    <row r="55" spans="1:5" ht="12.75">
      <c r="A55" s="33" t="s">
        <v>47</v>
      </c>
      <c r="B55" s="17">
        <v>3446.4</v>
      </c>
      <c r="C55" s="23">
        <v>3055</v>
      </c>
      <c r="D55" s="19">
        <f t="shared" si="2"/>
        <v>88.64322191272052</v>
      </c>
      <c r="E55" s="19">
        <v>556.1</v>
      </c>
    </row>
    <row r="56" spans="1:5" ht="12.75">
      <c r="A56" s="34" t="s">
        <v>18</v>
      </c>
      <c r="B56" s="25">
        <f>B57+B58+B59+B60</f>
        <v>35385.8</v>
      </c>
      <c r="C56" s="25">
        <f>C57+C58+C59+C60</f>
        <v>24651.4</v>
      </c>
      <c r="D56" s="22">
        <f t="shared" si="2"/>
        <v>69.66466774807974</v>
      </c>
      <c r="E56" s="21">
        <v>113.2</v>
      </c>
    </row>
    <row r="57" spans="1:5" ht="12.75">
      <c r="A57" s="33" t="s">
        <v>48</v>
      </c>
      <c r="B57" s="23">
        <v>700</v>
      </c>
      <c r="C57" s="23">
        <v>583.3</v>
      </c>
      <c r="D57" s="19">
        <f t="shared" si="2"/>
        <v>83.32857142857142</v>
      </c>
      <c r="E57" s="20">
        <v>121.7</v>
      </c>
    </row>
    <row r="58" spans="1:5" ht="12.75">
      <c r="A58" s="33" t="s">
        <v>49</v>
      </c>
      <c r="B58" s="23">
        <v>6537.4</v>
      </c>
      <c r="C58" s="23">
        <v>3070.8</v>
      </c>
      <c r="D58" s="19">
        <f t="shared" si="2"/>
        <v>46.97280264325268</v>
      </c>
      <c r="E58" s="19">
        <v>131.9</v>
      </c>
    </row>
    <row r="59" spans="1:5" ht="12.75">
      <c r="A59" s="33" t="s">
        <v>50</v>
      </c>
      <c r="B59" s="23">
        <v>18771.1</v>
      </c>
      <c r="C59" s="23">
        <v>13556.3</v>
      </c>
      <c r="D59" s="19">
        <f t="shared" si="2"/>
        <v>72.21899622291714</v>
      </c>
      <c r="E59" s="19">
        <v>121.7</v>
      </c>
    </row>
    <row r="60" spans="1:5" ht="12.75">
      <c r="A60" s="33" t="s">
        <v>51</v>
      </c>
      <c r="B60" s="23">
        <v>9377.3</v>
      </c>
      <c r="C60" s="23">
        <v>7441</v>
      </c>
      <c r="D60" s="19">
        <f t="shared" si="2"/>
        <v>79.35119917246969</v>
      </c>
      <c r="E60" s="19">
        <v>95.2</v>
      </c>
    </row>
    <row r="61" spans="1:5" ht="12.75">
      <c r="A61" s="34" t="s">
        <v>7</v>
      </c>
      <c r="B61" s="25">
        <f>B62+B63</f>
        <v>4077.6</v>
      </c>
      <c r="C61" s="25">
        <f>C62+C63</f>
        <v>607.7</v>
      </c>
      <c r="D61" s="22">
        <f t="shared" si="2"/>
        <v>14.903374534039632</v>
      </c>
      <c r="E61" s="22">
        <v>869.4</v>
      </c>
    </row>
    <row r="62" spans="1:5" ht="12.75">
      <c r="A62" s="37" t="s">
        <v>67</v>
      </c>
      <c r="B62" s="40">
        <v>3175</v>
      </c>
      <c r="C62" s="23">
        <v>0</v>
      </c>
      <c r="D62" s="19">
        <f t="shared" si="2"/>
        <v>0</v>
      </c>
      <c r="E62" s="19">
        <v>0</v>
      </c>
    </row>
    <row r="63" spans="1:5" ht="12.75">
      <c r="A63" s="31" t="s">
        <v>52</v>
      </c>
      <c r="B63" s="40">
        <v>902.6</v>
      </c>
      <c r="C63" s="23">
        <v>607.7</v>
      </c>
      <c r="D63" s="19">
        <f t="shared" si="2"/>
        <v>67.32771992023045</v>
      </c>
      <c r="E63" s="19">
        <v>2774.9</v>
      </c>
    </row>
    <row r="64" spans="1:5" ht="12.75">
      <c r="A64" s="34" t="s">
        <v>8</v>
      </c>
      <c r="B64" s="18">
        <f>SUM(B65:B69)</f>
        <v>236170.19999999998</v>
      </c>
      <c r="C64" s="18">
        <f>SUM(C65:C69)</f>
        <v>160192.80000000002</v>
      </c>
      <c r="D64" s="22">
        <f t="shared" si="2"/>
        <v>67.82938745023718</v>
      </c>
      <c r="E64" s="21">
        <v>126.4</v>
      </c>
    </row>
    <row r="65" spans="1:5" ht="12.75">
      <c r="A65" s="30" t="s">
        <v>53</v>
      </c>
      <c r="B65" s="23">
        <v>64264.9</v>
      </c>
      <c r="C65" s="17">
        <v>46207.7</v>
      </c>
      <c r="D65" s="19">
        <f t="shared" si="2"/>
        <v>71.90192468983845</v>
      </c>
      <c r="E65" s="20">
        <v>145.4</v>
      </c>
    </row>
    <row r="66" spans="1:5" ht="12.75">
      <c r="A66" s="30" t="s">
        <v>54</v>
      </c>
      <c r="B66" s="17">
        <v>137052.6</v>
      </c>
      <c r="C66" s="17">
        <v>93593.3</v>
      </c>
      <c r="D66" s="19">
        <f t="shared" si="2"/>
        <v>68.29005797773993</v>
      </c>
      <c r="E66" s="20">
        <v>117</v>
      </c>
    </row>
    <row r="67" spans="1:5" ht="12.75">
      <c r="A67" s="30" t="s">
        <v>55</v>
      </c>
      <c r="B67" s="17">
        <v>21773.8</v>
      </c>
      <c r="C67" s="17">
        <v>11313.1</v>
      </c>
      <c r="D67" s="19">
        <f t="shared" si="2"/>
        <v>51.95739834112557</v>
      </c>
      <c r="E67" s="20">
        <v>169.9</v>
      </c>
    </row>
    <row r="68" spans="1:5" ht="12.75">
      <c r="A68" s="30" t="s">
        <v>56</v>
      </c>
      <c r="B68" s="23">
        <v>180</v>
      </c>
      <c r="C68" s="23">
        <v>90</v>
      </c>
      <c r="D68" s="19">
        <f t="shared" si="2"/>
        <v>50</v>
      </c>
      <c r="E68" s="19">
        <v>100</v>
      </c>
    </row>
    <row r="69" spans="1:5" ht="12.75">
      <c r="A69" s="30" t="s">
        <v>57</v>
      </c>
      <c r="B69" s="23">
        <v>12898.9</v>
      </c>
      <c r="C69" s="17">
        <v>8988.7</v>
      </c>
      <c r="D69" s="19">
        <f t="shared" si="2"/>
        <v>69.68578716014545</v>
      </c>
      <c r="E69" s="20">
        <v>109.6</v>
      </c>
    </row>
    <row r="70" spans="1:5" ht="14.25" customHeight="1">
      <c r="A70" s="9" t="s">
        <v>16</v>
      </c>
      <c r="B70" s="25">
        <f>B71+B72</f>
        <v>42537.7</v>
      </c>
      <c r="C70" s="25">
        <f>C71+C72</f>
        <v>27058.9</v>
      </c>
      <c r="D70" s="22">
        <f t="shared" si="2"/>
        <v>63.611572793075325</v>
      </c>
      <c r="E70" s="21">
        <v>117</v>
      </c>
    </row>
    <row r="71" spans="1:5" ht="14.25" customHeight="1">
      <c r="A71" s="35" t="s">
        <v>58</v>
      </c>
      <c r="B71" s="23">
        <v>42311.7</v>
      </c>
      <c r="C71" s="23">
        <v>26862.2</v>
      </c>
      <c r="D71" s="19">
        <f t="shared" si="2"/>
        <v>63.48645882817283</v>
      </c>
      <c r="E71" s="20">
        <v>116.5</v>
      </c>
    </row>
    <row r="72" spans="1:5" ht="14.25" customHeight="1">
      <c r="A72" s="35" t="s">
        <v>59</v>
      </c>
      <c r="B72" s="23">
        <v>226</v>
      </c>
      <c r="C72" s="23">
        <v>196.7</v>
      </c>
      <c r="D72" s="19">
        <f t="shared" si="2"/>
        <v>87.03539823008849</v>
      </c>
      <c r="E72" s="20">
        <v>300.8</v>
      </c>
    </row>
    <row r="73" spans="1:5" ht="12.75">
      <c r="A73" s="34" t="s">
        <v>15</v>
      </c>
      <c r="B73" s="18">
        <f>B74</f>
        <v>309.7</v>
      </c>
      <c r="C73" s="18">
        <f>C74</f>
        <v>104.5</v>
      </c>
      <c r="D73" s="19">
        <f t="shared" si="2"/>
        <v>33.74233128834356</v>
      </c>
      <c r="E73" s="19">
        <v>59.2</v>
      </c>
    </row>
    <row r="74" spans="1:5" ht="12.75">
      <c r="A74" s="35" t="s">
        <v>60</v>
      </c>
      <c r="B74" s="17">
        <v>309.7</v>
      </c>
      <c r="C74" s="23">
        <v>104.5</v>
      </c>
      <c r="D74" s="19">
        <f t="shared" si="2"/>
        <v>33.74233128834356</v>
      </c>
      <c r="E74" s="19">
        <v>59.2</v>
      </c>
    </row>
    <row r="75" spans="1:5" ht="12.75">
      <c r="A75" s="34" t="s">
        <v>9</v>
      </c>
      <c r="B75" s="18">
        <f>B76+B78+B79+B80</f>
        <v>17975.600000000002</v>
      </c>
      <c r="C75" s="25">
        <f>C76+C78+C79+C80</f>
        <v>11370.599999999999</v>
      </c>
      <c r="D75" s="22">
        <f t="shared" si="2"/>
        <v>63.255746678831294</v>
      </c>
      <c r="E75" s="21">
        <v>143.9</v>
      </c>
    </row>
    <row r="76" spans="1:5" ht="12" customHeight="1">
      <c r="A76" s="30" t="s">
        <v>61</v>
      </c>
      <c r="B76" s="23">
        <v>6667</v>
      </c>
      <c r="C76" s="23">
        <v>4507.5</v>
      </c>
      <c r="D76" s="19">
        <f t="shared" si="2"/>
        <v>67.6091195440228</v>
      </c>
      <c r="E76" s="20">
        <v>113.6</v>
      </c>
    </row>
    <row r="77" spans="1:5" ht="12.75" hidden="1">
      <c r="A77" s="30" t="s">
        <v>62</v>
      </c>
      <c r="B77" s="17"/>
      <c r="C77" s="17"/>
      <c r="D77" s="19" t="e">
        <f t="shared" si="2"/>
        <v>#DIV/0!</v>
      </c>
      <c r="E77" s="20"/>
    </row>
    <row r="78" spans="1:5" ht="12.75">
      <c r="A78" s="36" t="s">
        <v>63</v>
      </c>
      <c r="B78" s="17">
        <v>10265.2</v>
      </c>
      <c r="C78" s="17">
        <v>6245.9</v>
      </c>
      <c r="D78" s="19">
        <f t="shared" si="2"/>
        <v>60.84538050890386</v>
      </c>
      <c r="E78" s="20">
        <v>256.3</v>
      </c>
    </row>
    <row r="79" spans="1:5" ht="12.75">
      <c r="A79" s="30" t="s">
        <v>64</v>
      </c>
      <c r="B79" s="17">
        <v>545.9</v>
      </c>
      <c r="C79" s="17">
        <v>268.9</v>
      </c>
      <c r="D79" s="19">
        <f t="shared" si="2"/>
        <v>49.25810588019784</v>
      </c>
      <c r="E79" s="20">
        <v>22.4</v>
      </c>
    </row>
    <row r="80" spans="1:5" ht="12.75">
      <c r="A80" s="30" t="s">
        <v>65</v>
      </c>
      <c r="B80" s="17">
        <v>497.5</v>
      </c>
      <c r="C80" s="23">
        <v>348.3</v>
      </c>
      <c r="D80" s="19">
        <f t="shared" si="2"/>
        <v>70.01005025125629</v>
      </c>
      <c r="E80" s="19">
        <v>117.4</v>
      </c>
    </row>
    <row r="81" spans="1:5" ht="12.75">
      <c r="A81" s="34" t="s">
        <v>17</v>
      </c>
      <c r="B81" s="25">
        <f>B82</f>
        <v>22566</v>
      </c>
      <c r="C81" s="25">
        <f>C82</f>
        <v>17757.1</v>
      </c>
      <c r="D81" s="22">
        <f t="shared" si="2"/>
        <v>78.6896215545511</v>
      </c>
      <c r="E81" s="21">
        <v>198.5</v>
      </c>
    </row>
    <row r="82" spans="1:5" ht="12.75">
      <c r="A82" s="30" t="s">
        <v>66</v>
      </c>
      <c r="B82" s="23">
        <v>22566</v>
      </c>
      <c r="C82" s="17">
        <v>17757.1</v>
      </c>
      <c r="D82" s="19">
        <f t="shared" si="2"/>
        <v>78.6896215545511</v>
      </c>
      <c r="E82" s="20">
        <v>199.6</v>
      </c>
    </row>
    <row r="83" spans="1:5" ht="12.75">
      <c r="A83" s="34" t="s">
        <v>20</v>
      </c>
      <c r="B83" s="23">
        <v>0</v>
      </c>
      <c r="C83" s="23">
        <v>0</v>
      </c>
      <c r="D83" s="19">
        <v>0</v>
      </c>
      <c r="E83" s="19">
        <v>0</v>
      </c>
    </row>
    <row r="84" spans="1:5" s="10" customFormat="1" ht="13.5" customHeight="1">
      <c r="A84" s="9" t="s">
        <v>10</v>
      </c>
      <c r="B84" s="25">
        <f>B39+B49+B51+B56+B61+B64+B70+B73+B75+B81+B83+B47</f>
        <v>484358.7</v>
      </c>
      <c r="C84" s="25">
        <f>C39+C49+C51+C56+C61+C64+C70+C73+C75+C81+C83+C47</f>
        <v>316355.5</v>
      </c>
      <c r="D84" s="22">
        <f t="shared" si="2"/>
        <v>65.31430115738604</v>
      </c>
      <c r="E84" s="21">
        <v>111.2</v>
      </c>
    </row>
    <row r="85" spans="1:5" ht="7.5" customHeight="1">
      <c r="A85" s="5"/>
      <c r="B85" s="5"/>
      <c r="C85" s="5"/>
      <c r="E85" t="s">
        <v>36</v>
      </c>
    </row>
    <row r="86" spans="1:3" ht="12.75">
      <c r="A86" s="5" t="s">
        <v>75</v>
      </c>
      <c r="B86" s="5"/>
      <c r="C86" s="5"/>
    </row>
    <row r="87" spans="1:3" ht="6.75" customHeight="1">
      <c r="A87" s="5"/>
      <c r="B87" s="5"/>
      <c r="C87" s="5"/>
    </row>
    <row r="88" spans="1:5" ht="60" customHeight="1">
      <c r="A88" s="2" t="s">
        <v>0</v>
      </c>
      <c r="B88" s="3" t="s">
        <v>69</v>
      </c>
      <c r="C88" s="3" t="s">
        <v>80</v>
      </c>
      <c r="D88" s="3" t="s">
        <v>70</v>
      </c>
      <c r="E88" s="3" t="s">
        <v>81</v>
      </c>
    </row>
    <row r="89" spans="1:5" ht="27" customHeight="1">
      <c r="A89" s="7" t="s">
        <v>11</v>
      </c>
      <c r="B89" s="24">
        <f>B34-B84</f>
        <v>-14377.299999999988</v>
      </c>
      <c r="C89" s="24">
        <f>C34-C84</f>
        <v>9536.299999999988</v>
      </c>
      <c r="D89" s="41">
        <v>166.3</v>
      </c>
      <c r="E89" s="41">
        <v>53.6</v>
      </c>
    </row>
    <row r="90" spans="1:3" ht="7.5" customHeight="1">
      <c r="A90" s="4"/>
      <c r="B90" s="4"/>
      <c r="C90" s="4"/>
    </row>
    <row r="91" spans="1:5" ht="29.25" customHeight="1">
      <c r="A91" s="43"/>
      <c r="B91" s="43"/>
      <c r="C91" s="43"/>
      <c r="D91" s="43"/>
      <c r="E91" s="43"/>
    </row>
    <row r="92" spans="1:3" ht="12.75">
      <c r="A92" s="5"/>
      <c r="B92" s="5"/>
      <c r="C92" s="5"/>
    </row>
    <row r="93" spans="1:3" ht="12.75">
      <c r="A93" s="11"/>
      <c r="B93" s="12"/>
      <c r="C93" s="13"/>
    </row>
    <row r="94" spans="1:3" ht="12.75">
      <c r="A94" s="14"/>
      <c r="B94" s="15"/>
      <c r="C94" s="15"/>
    </row>
    <row r="95" spans="1:3" ht="12.75">
      <c r="A95" s="16"/>
      <c r="B95" s="15"/>
      <c r="C95" s="15"/>
    </row>
  </sheetData>
  <sheetProtection/>
  <mergeCells count="4">
    <mergeCell ref="A2:C2"/>
    <mergeCell ref="A4:C4"/>
    <mergeCell ref="A3:E3"/>
    <mergeCell ref="A91:E91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</dc:creator>
  <cp:keywords/>
  <dc:description/>
  <cp:lastModifiedBy>User</cp:lastModifiedBy>
  <cp:lastPrinted>2023-07-18T11:15:10Z</cp:lastPrinted>
  <dcterms:created xsi:type="dcterms:W3CDTF">2007-08-17T11:47:53Z</dcterms:created>
  <dcterms:modified xsi:type="dcterms:W3CDTF">2023-10-25T12:38:33Z</dcterms:modified>
  <cp:category/>
  <cp:version/>
  <cp:contentType/>
  <cp:contentStatus/>
</cp:coreProperties>
</file>