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<sst xmlns="http://schemas.openxmlformats.org/spreadsheetml/2006/main" count="92" uniqueCount="82">
  <si>
    <t>Наименование</t>
  </si>
  <si>
    <t>из них:</t>
  </si>
  <si>
    <t>БЕЗВОЗМЕЗДНЫЕ ПОСТУПЛЕНИЯ</t>
  </si>
  <si>
    <t>Дотации из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</si>
  <si>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</si>
  <si>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ВСЕГО ДОХОДОВ</t>
  </si>
  <si>
    <t>НАЦИОНАЛЬНАЯ ЭКОНОМИКА</t>
  </si>
  <si>
    <t>ОХРАНА ОКРУЖАЮЩЕЙ СРЕДЫ</t>
  </si>
  <si>
    <t>ОБРАЗОВАНИЕ</t>
  </si>
  <si>
    <t>СОЦИАЛЬНАЯ ПОЛИТИКА</t>
  </si>
  <si>
    <t>ИТОГО</t>
  </si>
  <si>
    <t>Дефицит (-), профицит (+) бюджета района</t>
  </si>
  <si>
    <t>ОБЩЕГОСУДАРСТВЕННЫЕ ВОПРОСЫ</t>
  </si>
  <si>
    <t>Иные межбюджетные трансферты</t>
  </si>
  <si>
    <t>Субсидии от других бюджетов бюджетной системы Российской Федерации</t>
  </si>
  <si>
    <t xml:space="preserve">ЗДРАВООХРАНЕНИЕ </t>
  </si>
  <si>
    <t xml:space="preserve">КУЛЬТУРА  И КИНЕМАТОГРАФИЯ </t>
  </si>
  <si>
    <t>ФИЗИЧЕСКАЯ КУЛЬТУРА И СПОРТ</t>
  </si>
  <si>
    <t>ЖИЛИЩНО-КОММУНАЛЬНОЕ ХОЗЯЙСТВО</t>
  </si>
  <si>
    <t>НАЦИОНАЛЬНАЯ БЕЗОПАСНОСТЬ И ПРАВООХРАНИТЕЛЬНАЯ ДЕЯТЕЛЬНОСТЬ</t>
  </si>
  <si>
    <t>ОБСЛУЖИВАНИЕ ГОСУДАРСТВЕННОГО И МУНИЦИПАЛЬНОГО ДОЛГА</t>
  </si>
  <si>
    <t>Х</t>
  </si>
  <si>
    <t>НАЛОГОВЫЕ И НЕНАЛОГОВЫЕ ДОХОДЫ- всего</t>
  </si>
  <si>
    <t>в т.ч.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</si>
  <si>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</si>
  <si>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</si>
  <si>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</t>
  </si>
  <si>
    <t>Единый сельскохозяйственный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</si>
  <si>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</si>
  <si>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</si>
  <si>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за пользование природными ресурсами</t>
  </si>
  <si>
    <t>Доходы от продажи материальных и нематериальных активов</t>
  </si>
  <si>
    <t>Прочие неналоговые доходы</t>
  </si>
  <si>
    <t>Штрафы, санкции, возмещение ущерба</t>
  </si>
  <si>
    <t>Прочие безвозмездные поступления</t>
  </si>
  <si>
    <t>Налог, взимаемый в связи с применением патентной системы налогообложения</t>
  </si>
  <si>
    <t>Налог на доходы физических лиц</t>
  </si>
  <si>
    <t xml:space="preserve">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</si>
  <si>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</si>
  <si>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</si>
  <si>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</si>
  <si>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Судебная система</t>
  </si>
  <si>
    <t>Обеспечение деятельности финансовых,налоговых и таможенных органов и органов финансового (финансово-бюджетного) контроля</t>
  </si>
  <si>
    <t>Резервные фонды</t>
  </si>
  <si>
    <t>Другие общегосударственные вопросы</t>
  </si>
  <si>
    <t xml:space="preserve">  Защита населения  и территории от чрезвычайных ситуаций природного и техногенного характера, пожарная безопасность</t>
  </si>
  <si>
    <t>Дорожное хозяйство (дорожные фонды)</t>
  </si>
  <si>
    <t xml:space="preserve">    Транспорт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</si>
  <si>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</si>
  <si>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</si>
  <si>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 Коммунальное хозяйство</t>
  </si>
  <si>
    <t xml:space="preserve">     Благоустройство</t>
  </si>
  <si>
    <t xml:space="preserve">     Другие вопросы в области жилищно-коммунального хозяйства</t>
  </si>
  <si>
    <t xml:space="preserve">    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</si>
  <si>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</si>
  <si>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</si>
  <si>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Дополнительное образование</t>
  </si>
  <si>
    <t>Молодежная политика и оздоровление детей</t>
  </si>
  <si>
    <t>Другие вопросы в области образования</t>
  </si>
  <si>
    <t xml:space="preserve">   Культура</t>
  </si>
  <si>
    <t xml:space="preserve">  Другие вопросы в области культуры, кинематографии</t>
  </si>
  <si>
    <t xml:space="preserve">    Санитарно-эпидемиологическое благополучие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</si>
  <si>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</si>
  <si>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</si>
  <si>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</si>
  <si>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</si>
  <si>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</si>
  <si>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 Массовый спорт</t>
  </si>
  <si>
    <t xml:space="preserve"> Сбор, удаление отходов и очистка сточных вод</t>
  </si>
  <si>
    <t xml:space="preserve">     1. ДОХОДЫ БЮДЖЕТА ОКРУГА    за 1 квартал 2023 года   (тыс.рублей) </t>
  </si>
  <si>
    <t>Утверждено в бюджете  на 2023 год</t>
  </si>
  <si>
    <t>Факт на 01.04.2023 г</t>
  </si>
  <si>
    <t>В % к плану на 2023 год</t>
  </si>
  <si>
    <t>Налог на имущество физических лиц</t>
  </si>
  <si>
    <t>Земельный налог</t>
  </si>
  <si>
    <t>В % к исполнению на 01.04.2022 года (консолидированный бюджет)</t>
  </si>
  <si>
    <t xml:space="preserve">     2. РАСХОДЫ БЮДЖЕТА ОКРУГА   за  1 квартал   2023 года   (тыс.рублей)</t>
  </si>
  <si>
    <t>НАЦИОНАЛЬНАЯ ОБОРОНА</t>
  </si>
  <si>
    <t>Мероприятия по осуществлению первичного воинского учета на территориях, где отсутствуют военные комиссариаты</t>
  </si>
  <si>
    <t xml:space="preserve">     3. ДЕФИЦИТ (ПРОФИЦИТ) БЮДЖЕТА ОКРУГА   (тыс.рублей)</t>
  </si>
  <si>
    <t>Факт на 01.04.20236 г</t>
  </si>
  <si>
    <t>АНАЛИТИЧЕСКИЕ ДАННЫЕ ПО БЮДЖЕТУ СЯМЖЕНСКОГО МУНИЦИПАЛЬНОГО ОКРУГА ЗА 1 КВАРТАЛ 2023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</si>
</sst>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wrapText="1" indent="1"/>
    </xf>
    <xf numFmtId="0" fontId="5" fillId="0" borderId="10" xfId="0" applyNumberFormat="1" applyFont="1" applyFill="1" applyBorder="1" applyAlignment="1" applyProtection="1">
      <alignment horizontal="left" vertical="top" wrapText="1" indent="1"/>
      <protection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Fill="1" applyBorder="1" applyAlignment="1">
      <alignment horizontal="right" indent="1"/>
    </xf>
    <xf numFmtId="0" fontId="2" fillId="0" borderId="0" xfId="0" applyFont="1" applyBorder="1" applyAlignment="1">
      <alignment horizontal="left" indent="1"/>
    </xf>
    <xf numFmtId="0" fontId="2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77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7" fontId="5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 horizontal="right"/>
    </xf>
    <xf numFmtId="177" fontId="5" fillId="0" borderId="10" xfId="0" applyNumberFormat="1" applyFont="1" applyBorder="1" applyAlignment="1">
      <alignment horizontal="right" indent="1"/>
    </xf>
    <xf numFmtId="177" fontId="5" fillId="0" borderId="1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1" xfId="0" applyNumberFormat="1" applyFont="1" applyFill="1" applyBorder="1" applyAlignment="1" applyProtection="1">
      <alignment horizontal="left" vertical="top" wrapText="1" indent="1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2" fillId="33" borderId="11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inden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indent="1"/>
      <protection/>
    </xf>
    <xf numFmtId="0" fontId="2" fillId="0" borderId="0" xfId="0" applyNumberFormat="1" applyFont="1" applyFill="1" applyBorder="1" applyAlignment="1" applyProtection="1">
      <alignment horizontal="left" vertical="top" indent="1"/>
      <protection/>
    </xf>
    <xf numFmtId="0" fontId="2" fillId="0" borderId="12" xfId="0" applyNumberFormat="1" applyFont="1" applyFill="1" applyBorder="1" applyAlignment="1" applyProtection="1">
      <alignment horizontal="left" vertical="top" wrapText="1" indent="1"/>
      <protection/>
    </xf>
    <xf numFmtId="0" fontId="2" fillId="0" borderId="10" xfId="0" applyNumberFormat="1" applyFont="1" applyFill="1" applyBorder="1" applyAlignment="1" applyProtection="1">
      <alignment horizontal="left" vertical="top" wrapText="1" indent="1"/>
      <protection/>
    </xf>
    <xf numFmtId="177" fontId="2" fillId="34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PageLayoutView="0" workbookViewId="0" topLeftCell="A1">
      <selection activeCell="H18" sqref="H18"/>
    </sheetView>
  </sheetViews>
  <sheetFormatPr defaultColWidth="9.00390625" defaultRowHeight="12.75"/>
  <cols>
    <col min="1" max="1" width="74.875" style="0" customWidth="1"/>
    <col min="2" max="2" width="16.875" style="0" customWidth="1"/>
    <col min="3" max="3" width="17.75390625" style="0" customWidth="1"/>
    <col min="4" max="4" width="16.25390625" style="0" customWidth="1"/>
    <col min="5" max="5" width="16.875" style="0" customWidth="1"/>
  </cols>
  <sheetData>
    <row r="1" spans="1:3" ht="7.5" customHeight="1">
      <c r="A1" s="1"/>
      <c r="B1" s="1"/>
      <c r="C1" s="1"/>
    </row>
    <row r="2" spans="1:3" ht="6.75" customHeight="1">
      <c r="A2" s="42"/>
      <c r="B2" s="42"/>
      <c r="C2" s="42"/>
    </row>
    <row r="3" spans="1:5" ht="15" customHeight="1">
      <c r="A3" s="44" t="s">
        <v>81</v>
      </c>
      <c r="B3" s="44"/>
      <c r="C3" s="44"/>
      <c r="D3" s="44"/>
      <c r="E3" s="44"/>
    </row>
    <row r="4" spans="1:3" ht="0.75" customHeight="1">
      <c r="A4" s="42"/>
      <c r="B4" s="42"/>
      <c r="C4" s="42"/>
    </row>
    <row r="5" spans="1:3" ht="6.75" customHeight="1">
      <c r="A5" s="1"/>
      <c r="B5" s="1"/>
      <c r="C5" s="1"/>
    </row>
    <row r="6" spans="1:3" ht="12.75">
      <c r="A6" s="5" t="s">
        <v>69</v>
      </c>
      <c r="B6" s="5"/>
      <c r="C6" s="5"/>
    </row>
    <row r="7" spans="1:3" ht="12.75">
      <c r="A7" s="5"/>
      <c r="B7" s="5"/>
      <c r="C7" s="5"/>
    </row>
    <row r="8" spans="1:5" ht="66.75" customHeight="1">
      <c r="A8" s="2" t="s">
        <v>0</v>
      </c>
      <c r="B8" s="3" t="s">
        <v>70</v>
      </c>
      <c r="C8" s="3" t="s">
        <v>71</v>
      </c>
      <c r="D8" s="3" t="s">
        <v>72</v>
      </c>
      <c r="E8" s="3" t="s">
        <v>75</v>
      </c>
    </row>
    <row r="9" spans="1:7" ht="12.75">
      <c r="A9" s="6" t="s">
        <v>22</v>
      </c>
      <c r="B9" s="24">
        <f>B11+B12+B13+B14+B15+B16+B19+B20+B21+B22+B23+B24+B17+B18</f>
        <v>168932</v>
      </c>
      <c r="C9" s="24">
        <f>C11+C12+C13+C14+C15+C16+C19+C20+C21+C22+C23+C24+C17+C18</f>
        <v>49877.7</v>
      </c>
      <c r="D9" s="19">
        <f>C9/B9*100</f>
        <v>29.525311959841826</v>
      </c>
      <c r="E9" s="19">
        <v>154.5</v>
      </c>
      <c r="F9" s="27"/>
      <c r="G9" s="30"/>
    </row>
    <row r="10" spans="1:7" ht="12.75">
      <c r="A10" s="6" t="s">
        <v>23</v>
      </c>
      <c r="B10" s="17"/>
      <c r="C10" s="17"/>
      <c r="D10" s="19"/>
      <c r="E10" s="19"/>
      <c r="F10" s="28"/>
      <c r="G10" s="30"/>
    </row>
    <row r="11" spans="1:7" ht="12.75">
      <c r="A11" s="7" t="s">
        <v>36</v>
      </c>
      <c r="B11" s="24">
        <v>123396</v>
      </c>
      <c r="C11" s="24">
        <v>41699.5</v>
      </c>
      <c r="D11" s="19">
        <f aca="true" t="shared" si="0" ref="D11:D32">C11/B11*100</f>
        <v>33.79323478881001</v>
      </c>
      <c r="E11" s="19">
        <v>177.8</v>
      </c>
      <c r="F11" s="28"/>
      <c r="G11" s="30"/>
    </row>
    <row r="12" spans="1:7" ht="12.75">
      <c r="A12" s="7" t="s">
        <v>24</v>
      </c>
      <c r="B12" s="24">
        <v>9748</v>
      </c>
      <c r="C12" s="17">
        <v>2480.1</v>
      </c>
      <c r="D12" s="19">
        <f t="shared" si="0"/>
        <v>25.442141977841608</v>
      </c>
      <c r="E12" s="19">
        <v>114.2</v>
      </c>
      <c r="F12" s="28"/>
      <c r="G12" s="30"/>
    </row>
    <row r="13" spans="1:7" ht="12.75">
      <c r="A13" s="7" t="s">
        <v>25</v>
      </c>
      <c r="B13" s="24">
        <v>25522</v>
      </c>
      <c r="C13" s="17">
        <v>2579.6</v>
      </c>
      <c r="D13" s="19">
        <f t="shared" si="0"/>
        <v>10.107358357495494</v>
      </c>
      <c r="E13" s="19">
        <v>54.1</v>
      </c>
      <c r="F13" s="28"/>
      <c r="G13" s="30"/>
    </row>
    <row r="14" spans="1:7" ht="12.75">
      <c r="A14" s="7" t="s">
        <v>26</v>
      </c>
      <c r="B14" s="24">
        <v>0</v>
      </c>
      <c r="C14" s="17">
        <v>14.4</v>
      </c>
      <c r="D14" s="19">
        <v>0</v>
      </c>
      <c r="E14" s="19">
        <v>360</v>
      </c>
      <c r="F14" s="27"/>
      <c r="G14" s="30"/>
    </row>
    <row r="15" spans="1:7" ht="12.75">
      <c r="A15" s="7" t="s">
        <v>35</v>
      </c>
      <c r="B15" s="24">
        <v>880</v>
      </c>
      <c r="C15" s="17">
        <v>-54.2</v>
      </c>
      <c r="D15" s="19">
        <f t="shared" si="0"/>
        <v>-6.159090909090909</v>
      </c>
      <c r="E15" s="19">
        <v>0</v>
      </c>
      <c r="F15" s="28"/>
      <c r="G15" s="30"/>
    </row>
    <row r="16" spans="1:7" ht="12.75">
      <c r="A16" s="7" t="s">
        <v>27</v>
      </c>
      <c r="B16" s="24">
        <v>5</v>
      </c>
      <c r="C16" s="24">
        <v>9.2</v>
      </c>
      <c r="D16" s="19">
        <f t="shared" si="0"/>
        <v>184</v>
      </c>
      <c r="E16" s="19">
        <v>4600</v>
      </c>
      <c r="F16" s="28"/>
      <c r="G16" s="30"/>
    </row>
    <row r="17" spans="1:7" ht="12.75">
      <c r="A17" s="7" t="s">
        <v>73</v>
      </c>
      <c r="B17" s="24">
        <v>1457</v>
      </c>
      <c r="C17" s="24">
        <v>-59.6</v>
      </c>
      <c r="D17" s="19">
        <f t="shared" si="0"/>
        <v>-4.090597117364448</v>
      </c>
      <c r="E17" s="19">
        <v>0</v>
      </c>
      <c r="F17" s="28"/>
      <c r="G17" s="30"/>
    </row>
    <row r="18" spans="1:7" ht="12.75">
      <c r="A18" s="7" t="s">
        <v>74</v>
      </c>
      <c r="B18" s="24">
        <v>3010</v>
      </c>
      <c r="C18" s="24">
        <v>205.6</v>
      </c>
      <c r="D18" s="19">
        <f t="shared" si="0"/>
        <v>6.830564784053156</v>
      </c>
      <c r="E18" s="19">
        <v>63.4</v>
      </c>
      <c r="F18" s="28"/>
      <c r="G18" s="30"/>
    </row>
    <row r="19" spans="1:7" ht="12.75">
      <c r="A19" s="7" t="s">
        <v>28</v>
      </c>
      <c r="B19" s="24">
        <v>810</v>
      </c>
      <c r="C19" s="17">
        <v>147.3</v>
      </c>
      <c r="D19" s="19">
        <f t="shared" si="0"/>
        <v>18.185185185185187</v>
      </c>
      <c r="E19" s="19">
        <v>64.2</v>
      </c>
      <c r="F19" s="28"/>
      <c r="G19" s="30"/>
    </row>
    <row r="20" spans="1:7" ht="27" customHeight="1">
      <c r="A20" s="8" t="s">
        <v>29</v>
      </c>
      <c r="B20" s="24">
        <v>2377</v>
      </c>
      <c r="C20" s="17">
        <v>484.7</v>
      </c>
      <c r="D20" s="19">
        <f t="shared" si="0"/>
        <v>20.39124947412705</v>
      </c>
      <c r="E20" s="19">
        <v>111.9</v>
      </c>
      <c r="F20" s="28"/>
      <c r="G20" s="30"/>
    </row>
    <row r="21" spans="1:7" ht="14.25" customHeight="1">
      <c r="A21" s="8" t="s">
        <v>30</v>
      </c>
      <c r="B21" s="24">
        <v>174</v>
      </c>
      <c r="C21" s="17">
        <v>88.6</v>
      </c>
      <c r="D21" s="19">
        <f t="shared" si="0"/>
        <v>50.91954022988505</v>
      </c>
      <c r="E21" s="19">
        <v>95</v>
      </c>
      <c r="F21" s="28"/>
      <c r="G21" s="30"/>
    </row>
    <row r="22" spans="1:7" ht="14.25" customHeight="1">
      <c r="A22" s="8" t="s">
        <v>31</v>
      </c>
      <c r="B22" s="24">
        <v>453</v>
      </c>
      <c r="C22" s="17">
        <v>29.2</v>
      </c>
      <c r="D22" s="19">
        <f t="shared" si="0"/>
        <v>6.445916114790287</v>
      </c>
      <c r="E22" s="19">
        <v>20.9</v>
      </c>
      <c r="F22" s="28"/>
      <c r="G22" s="30"/>
    </row>
    <row r="23" spans="1:7" ht="12.75">
      <c r="A23" s="7" t="s">
        <v>33</v>
      </c>
      <c r="B23" s="24">
        <v>1100</v>
      </c>
      <c r="C23" s="17">
        <v>2253.3</v>
      </c>
      <c r="D23" s="19">
        <f t="shared" si="0"/>
        <v>204.84545454545454</v>
      </c>
      <c r="E23" s="19">
        <v>1385.8</v>
      </c>
      <c r="F23" s="28"/>
      <c r="G23" s="30"/>
    </row>
    <row r="24" spans="1:7" ht="12.75">
      <c r="A24" s="7" t="s">
        <v>32</v>
      </c>
      <c r="B24" s="24">
        <v>0</v>
      </c>
      <c r="C24" s="17">
        <v>0</v>
      </c>
      <c r="D24" s="19"/>
      <c r="E24" s="19">
        <v>0</v>
      </c>
      <c r="F24" s="28"/>
      <c r="G24" s="30"/>
    </row>
    <row r="25" spans="1:7" ht="12.75">
      <c r="A25" s="6" t="s">
        <v>2</v>
      </c>
      <c r="B25" s="17">
        <f>B27+B28+B29+B30+B31</f>
        <v>285770.2</v>
      </c>
      <c r="C25" s="24">
        <f>C27+C28+C29+C30+C31</f>
        <v>40590.9</v>
      </c>
      <c r="D25" s="19">
        <f t="shared" si="0"/>
        <v>14.204035270297602</v>
      </c>
      <c r="E25" s="19">
        <v>136.4</v>
      </c>
      <c r="F25" s="27"/>
      <c r="G25" s="30"/>
    </row>
    <row r="26" spans="1:7" ht="12.75">
      <c r="A26" s="7" t="s">
        <v>1</v>
      </c>
      <c r="B26" s="17"/>
      <c r="C26" s="17"/>
      <c r="D26" s="19"/>
      <c r="E26" s="20"/>
      <c r="F26" s="28"/>
      <c r="G26" s="30"/>
    </row>
    <row r="27" spans="1:7" ht="15.75" customHeight="1">
      <c r="A27" s="8" t="s">
        <v>3</v>
      </c>
      <c r="B27" s="24">
        <v>95538.2</v>
      </c>
      <c r="C27" s="24">
        <v>10053.5</v>
      </c>
      <c r="D27" s="19">
        <f t="shared" si="0"/>
        <v>10.523015924520244</v>
      </c>
      <c r="E27" s="19">
        <v>139.1</v>
      </c>
      <c r="F27" s="27"/>
      <c r="G27" s="30"/>
    </row>
    <row r="28" spans="1:7" ht="17.25" customHeight="1">
      <c r="A28" s="8" t="s">
        <v>14</v>
      </c>
      <c r="B28" s="17">
        <v>65363</v>
      </c>
      <c r="C28" s="24">
        <v>5527.8</v>
      </c>
      <c r="D28" s="19">
        <f t="shared" si="0"/>
        <v>8.457078163486988</v>
      </c>
      <c r="E28" s="20">
        <v>261.5</v>
      </c>
      <c r="F28" s="28"/>
      <c r="G28" s="30"/>
    </row>
    <row r="29" spans="1:7" ht="17.25" customHeight="1">
      <c r="A29" s="8" t="s">
        <v>4</v>
      </c>
      <c r="B29" s="24">
        <v>124712.7</v>
      </c>
      <c r="C29" s="24">
        <v>24707.5</v>
      </c>
      <c r="D29" s="19">
        <f t="shared" si="0"/>
        <v>19.81153483165708</v>
      </c>
      <c r="E29" s="20">
        <v>118.9</v>
      </c>
      <c r="F29" s="27"/>
      <c r="G29" s="30"/>
    </row>
    <row r="30" spans="1:7" ht="17.25" customHeight="1">
      <c r="A30" s="8" t="s">
        <v>13</v>
      </c>
      <c r="B30" s="24">
        <v>156.3</v>
      </c>
      <c r="C30" s="17">
        <v>52.1</v>
      </c>
      <c r="D30" s="19">
        <f t="shared" si="0"/>
        <v>33.33333333333333</v>
      </c>
      <c r="E30" s="20">
        <v>0</v>
      </c>
      <c r="F30" s="30"/>
      <c r="G30" s="30"/>
    </row>
    <row r="31" spans="1:7" ht="18.75" customHeight="1">
      <c r="A31" s="8" t="s">
        <v>34</v>
      </c>
      <c r="B31" s="24">
        <v>0</v>
      </c>
      <c r="C31" s="24">
        <v>250</v>
      </c>
      <c r="D31" s="19">
        <v>0</v>
      </c>
      <c r="E31" s="20">
        <v>0</v>
      </c>
      <c r="F31" s="29"/>
      <c r="G31" s="30"/>
    </row>
    <row r="32" spans="1:7" ht="12.75">
      <c r="A32" s="6" t="s">
        <v>5</v>
      </c>
      <c r="B32" s="18">
        <f>B9+B25</f>
        <v>454702.2</v>
      </c>
      <c r="C32" s="26">
        <f>C9+C25</f>
        <v>90468.6</v>
      </c>
      <c r="D32" s="23">
        <f t="shared" si="0"/>
        <v>19.89623098370758</v>
      </c>
      <c r="E32" s="21">
        <v>147.3</v>
      </c>
      <c r="F32" s="29"/>
      <c r="G32" s="30"/>
    </row>
    <row r="33" spans="1:7" ht="6.75" customHeight="1">
      <c r="A33" s="5"/>
      <c r="B33" s="5"/>
      <c r="C33" s="5"/>
      <c r="G33" s="30"/>
    </row>
    <row r="34" spans="1:3" ht="12.75">
      <c r="A34" s="5" t="s">
        <v>76</v>
      </c>
      <c r="B34" s="5"/>
      <c r="C34" s="5"/>
    </row>
    <row r="35" spans="1:3" ht="10.5" customHeight="1">
      <c r="A35" s="5"/>
      <c r="B35" s="5"/>
      <c r="C35" s="5"/>
    </row>
    <row r="36" spans="1:5" ht="55.5" customHeight="1">
      <c r="A36" s="2" t="s">
        <v>0</v>
      </c>
      <c r="B36" s="3" t="s">
        <v>70</v>
      </c>
      <c r="C36" s="3" t="s">
        <v>71</v>
      </c>
      <c r="D36" s="3" t="s">
        <v>72</v>
      </c>
      <c r="E36" s="3" t="s">
        <v>75</v>
      </c>
    </row>
    <row r="37" spans="1:5" ht="12.75">
      <c r="A37" s="6" t="s">
        <v>12</v>
      </c>
      <c r="B37" s="26">
        <f>SUM(B38:B44)</f>
        <v>103571.2</v>
      </c>
      <c r="C37" s="26">
        <f>SUM(C38:C44)</f>
        <v>16074.900000000001</v>
      </c>
      <c r="D37" s="23">
        <f>C37/B37*100</f>
        <v>15.52062735586727</v>
      </c>
      <c r="E37" s="21">
        <v>94.2</v>
      </c>
    </row>
    <row r="38" spans="1:5" ht="25.5">
      <c r="A38" s="31" t="s">
        <v>38</v>
      </c>
      <c r="B38" s="24">
        <v>3000</v>
      </c>
      <c r="C38" s="17">
        <v>457.9</v>
      </c>
      <c r="D38" s="19">
        <f aca="true" t="shared" si="1" ref="D38:D46">C38/B38*100</f>
        <v>15.263333333333332</v>
      </c>
      <c r="E38" s="20">
        <v>30.6</v>
      </c>
    </row>
    <row r="39" spans="1:5" ht="25.5">
      <c r="A39" s="31" t="s">
        <v>39</v>
      </c>
      <c r="B39" s="17">
        <v>3355.2</v>
      </c>
      <c r="C39" s="17">
        <v>811.4</v>
      </c>
      <c r="D39" s="19">
        <f t="shared" si="1"/>
        <v>24.183357176919408</v>
      </c>
      <c r="E39" s="20">
        <v>187.4</v>
      </c>
    </row>
    <row r="40" spans="1:5" ht="38.25">
      <c r="A40" s="31" t="s">
        <v>40</v>
      </c>
      <c r="B40" s="17">
        <v>64612.5</v>
      </c>
      <c r="C40" s="24">
        <v>9411.1</v>
      </c>
      <c r="D40" s="19">
        <f t="shared" si="1"/>
        <v>14.565447862255757</v>
      </c>
      <c r="E40" s="20">
        <v>90.5</v>
      </c>
    </row>
    <row r="41" spans="1:5" ht="12.75">
      <c r="A41" s="31" t="s">
        <v>41</v>
      </c>
      <c r="B41" s="17">
        <v>0.5</v>
      </c>
      <c r="C41" s="17">
        <v>0</v>
      </c>
      <c r="D41" s="19">
        <f t="shared" si="1"/>
        <v>0</v>
      </c>
      <c r="E41" s="20">
        <v>0</v>
      </c>
    </row>
    <row r="42" spans="1:5" ht="25.5">
      <c r="A42" s="31" t="s">
        <v>42</v>
      </c>
      <c r="B42" s="24">
        <v>8667.3</v>
      </c>
      <c r="C42" s="17">
        <v>1515.7</v>
      </c>
      <c r="D42" s="19">
        <f t="shared" si="1"/>
        <v>17.48756821616882</v>
      </c>
      <c r="E42" s="20">
        <v>117.8</v>
      </c>
    </row>
    <row r="43" spans="1:5" ht="12.75">
      <c r="A43" s="31" t="s">
        <v>43</v>
      </c>
      <c r="B43" s="24">
        <v>2000</v>
      </c>
      <c r="C43" s="17">
        <v>0</v>
      </c>
      <c r="D43" s="19">
        <f t="shared" si="1"/>
        <v>0</v>
      </c>
      <c r="E43" s="19">
        <v>0</v>
      </c>
    </row>
    <row r="44" spans="1:5" ht="12.75">
      <c r="A44" s="39" t="s">
        <v>44</v>
      </c>
      <c r="B44" s="24">
        <v>21935.7</v>
      </c>
      <c r="C44" s="24">
        <v>3878.8</v>
      </c>
      <c r="D44" s="19">
        <f t="shared" si="1"/>
        <v>17.682590480358503</v>
      </c>
      <c r="E44" s="20">
        <v>113.2</v>
      </c>
    </row>
    <row r="45" spans="1:5" ht="12.75">
      <c r="A45" s="9" t="s">
        <v>77</v>
      </c>
      <c r="B45" s="26">
        <f>B46</f>
        <v>338.2</v>
      </c>
      <c r="C45" s="26">
        <f>C46</f>
        <v>66.1</v>
      </c>
      <c r="D45" s="23">
        <f t="shared" si="1"/>
        <v>19.544648137196923</v>
      </c>
      <c r="E45" s="21">
        <v>56.6</v>
      </c>
    </row>
    <row r="46" spans="1:5" ht="25.5">
      <c r="A46" s="40" t="s">
        <v>78</v>
      </c>
      <c r="B46" s="24">
        <v>338.2</v>
      </c>
      <c r="C46" s="24">
        <v>66.1</v>
      </c>
      <c r="D46" s="19">
        <f t="shared" si="1"/>
        <v>19.544648137196923</v>
      </c>
      <c r="E46" s="20">
        <v>56.6</v>
      </c>
    </row>
    <row r="47" spans="1:5" ht="12.75">
      <c r="A47" s="6" t="s">
        <v>19</v>
      </c>
      <c r="B47" s="26">
        <f>B48</f>
        <v>605</v>
      </c>
      <c r="C47" s="26">
        <f>C48</f>
        <v>139.1</v>
      </c>
      <c r="D47" s="23">
        <f aca="true" t="shared" si="2" ref="D47:D81">C47/B47*100</f>
        <v>22.99173553719008</v>
      </c>
      <c r="E47" s="23">
        <v>108.8</v>
      </c>
    </row>
    <row r="48" spans="1:5" ht="25.5">
      <c r="A48" s="32" t="s">
        <v>45</v>
      </c>
      <c r="B48" s="24">
        <v>605</v>
      </c>
      <c r="C48" s="24">
        <v>139.1</v>
      </c>
      <c r="D48" s="19">
        <f t="shared" si="2"/>
        <v>22.99173553719008</v>
      </c>
      <c r="E48" s="19">
        <v>108.8</v>
      </c>
    </row>
    <row r="49" spans="1:5" ht="12.75">
      <c r="A49" s="35" t="s">
        <v>6</v>
      </c>
      <c r="B49" s="18">
        <f>SUM(B50:B52)</f>
        <v>12726.800000000001</v>
      </c>
      <c r="C49" s="18">
        <f>SUM(C50:C52)</f>
        <v>4341.5</v>
      </c>
      <c r="D49" s="23">
        <f t="shared" si="2"/>
        <v>34.11305277053147</v>
      </c>
      <c r="E49" s="21">
        <v>124.2</v>
      </c>
    </row>
    <row r="50" spans="1:5" ht="12.75">
      <c r="A50" s="33" t="s">
        <v>47</v>
      </c>
      <c r="B50" s="24">
        <v>2681.8</v>
      </c>
      <c r="C50" s="17">
        <v>244.8</v>
      </c>
      <c r="D50" s="19">
        <f t="shared" si="2"/>
        <v>9.128197479304944</v>
      </c>
      <c r="E50" s="20">
        <v>73.2</v>
      </c>
    </row>
    <row r="51" spans="1:5" ht="12.75">
      <c r="A51" s="31" t="s">
        <v>46</v>
      </c>
      <c r="B51" s="17">
        <v>9097.6</v>
      </c>
      <c r="C51" s="17">
        <v>4096.7</v>
      </c>
      <c r="D51" s="19">
        <f t="shared" si="2"/>
        <v>45.030557509672875</v>
      </c>
      <c r="E51" s="20">
        <v>129.6</v>
      </c>
    </row>
    <row r="52" spans="1:5" ht="12.75">
      <c r="A52" s="34" t="s">
        <v>48</v>
      </c>
      <c r="B52" s="17">
        <v>947.4</v>
      </c>
      <c r="C52" s="24">
        <v>0</v>
      </c>
      <c r="D52" s="19">
        <f t="shared" si="2"/>
        <v>0</v>
      </c>
      <c r="E52" s="19">
        <v>0</v>
      </c>
    </row>
    <row r="53" spans="1:5" ht="12.75">
      <c r="A53" s="35" t="s">
        <v>18</v>
      </c>
      <c r="B53" s="26">
        <f>B54+B55+B56+B57</f>
        <v>16100</v>
      </c>
      <c r="C53" s="26">
        <f>C54+C55+C56+C57</f>
        <v>1727.8</v>
      </c>
      <c r="D53" s="23">
        <f t="shared" si="2"/>
        <v>10.73167701863354</v>
      </c>
      <c r="E53" s="21">
        <v>110.9</v>
      </c>
    </row>
    <row r="54" spans="1:5" ht="12.75">
      <c r="A54" s="34" t="s">
        <v>49</v>
      </c>
      <c r="B54" s="24">
        <v>700</v>
      </c>
      <c r="C54" s="24">
        <v>42</v>
      </c>
      <c r="D54" s="19">
        <f t="shared" si="2"/>
        <v>6</v>
      </c>
      <c r="E54" s="20">
        <v>518.5</v>
      </c>
    </row>
    <row r="55" spans="1:5" ht="12.75">
      <c r="A55" s="34" t="s">
        <v>50</v>
      </c>
      <c r="B55" s="24">
        <v>2155.5</v>
      </c>
      <c r="C55" s="24">
        <v>0</v>
      </c>
      <c r="D55" s="19">
        <f t="shared" si="2"/>
        <v>0</v>
      </c>
      <c r="E55" s="19">
        <v>0</v>
      </c>
    </row>
    <row r="56" spans="1:5" ht="12.75">
      <c r="A56" s="34" t="s">
        <v>51</v>
      </c>
      <c r="B56" s="24">
        <v>11364.5</v>
      </c>
      <c r="C56" s="24">
        <v>1685.8</v>
      </c>
      <c r="D56" s="19">
        <f t="shared" si="2"/>
        <v>14.83391262264068</v>
      </c>
      <c r="E56" s="19">
        <v>108.8</v>
      </c>
    </row>
    <row r="57" spans="1:5" ht="12.75">
      <c r="A57" s="34" t="s">
        <v>52</v>
      </c>
      <c r="B57" s="24">
        <v>1880</v>
      </c>
      <c r="C57" s="24">
        <v>0</v>
      </c>
      <c r="D57" s="19">
        <f t="shared" si="2"/>
        <v>0</v>
      </c>
      <c r="E57" s="19">
        <v>0</v>
      </c>
    </row>
    <row r="58" spans="1:5" ht="12.75">
      <c r="A58" s="35" t="s">
        <v>7</v>
      </c>
      <c r="B58" s="26">
        <f>B59+B60</f>
        <v>7017.4</v>
      </c>
      <c r="C58" s="26">
        <f>C59+C60</f>
        <v>0</v>
      </c>
      <c r="D58" s="23">
        <f t="shared" si="2"/>
        <v>0</v>
      </c>
      <c r="E58" s="23">
        <v>0</v>
      </c>
    </row>
    <row r="59" spans="1:5" ht="12.75">
      <c r="A59" s="38" t="s">
        <v>68</v>
      </c>
      <c r="B59" s="41">
        <v>5102</v>
      </c>
      <c r="C59" s="24">
        <v>0</v>
      </c>
      <c r="D59" s="19">
        <f t="shared" si="2"/>
        <v>0</v>
      </c>
      <c r="E59" s="19">
        <v>0</v>
      </c>
    </row>
    <row r="60" spans="1:5" ht="12.75">
      <c r="A60" s="32" t="s">
        <v>53</v>
      </c>
      <c r="B60" s="41">
        <v>1915.4</v>
      </c>
      <c r="C60" s="24">
        <v>0</v>
      </c>
      <c r="D60" s="19">
        <f t="shared" si="2"/>
        <v>0</v>
      </c>
      <c r="E60" s="19">
        <v>0</v>
      </c>
    </row>
    <row r="61" spans="1:5" ht="12.75">
      <c r="A61" s="35" t="s">
        <v>8</v>
      </c>
      <c r="B61" s="18">
        <f>SUM(B62:B66)</f>
        <v>233722.8</v>
      </c>
      <c r="C61" s="18">
        <f>SUM(C62:C66)</f>
        <v>42132.1</v>
      </c>
      <c r="D61" s="23">
        <f t="shared" si="2"/>
        <v>18.026525439537778</v>
      </c>
      <c r="E61" s="21">
        <v>119.1</v>
      </c>
    </row>
    <row r="62" spans="1:5" ht="12.75">
      <c r="A62" s="31" t="s">
        <v>54</v>
      </c>
      <c r="B62" s="24">
        <v>63792.1</v>
      </c>
      <c r="C62" s="17">
        <v>8212.3</v>
      </c>
      <c r="D62" s="19">
        <f t="shared" si="2"/>
        <v>12.873537632402757</v>
      </c>
      <c r="E62" s="20">
        <v>102.3</v>
      </c>
    </row>
    <row r="63" spans="1:5" ht="12.75">
      <c r="A63" s="31" t="s">
        <v>55</v>
      </c>
      <c r="B63" s="17">
        <v>136979.3</v>
      </c>
      <c r="C63" s="17">
        <v>29376.1</v>
      </c>
      <c r="D63" s="19">
        <f t="shared" si="2"/>
        <v>21.445649087124842</v>
      </c>
      <c r="E63" s="20">
        <v>127.1</v>
      </c>
    </row>
    <row r="64" spans="1:5" ht="12.75">
      <c r="A64" s="31" t="s">
        <v>56</v>
      </c>
      <c r="B64" s="17">
        <v>20162.8</v>
      </c>
      <c r="C64" s="17">
        <v>1727.9</v>
      </c>
      <c r="D64" s="19">
        <f t="shared" si="2"/>
        <v>8.569742297696749</v>
      </c>
      <c r="E64" s="20">
        <v>100.8</v>
      </c>
    </row>
    <row r="65" spans="1:5" ht="12.75">
      <c r="A65" s="31" t="s">
        <v>57</v>
      </c>
      <c r="B65" s="24">
        <v>180</v>
      </c>
      <c r="C65" s="24">
        <v>0</v>
      </c>
      <c r="D65" s="19">
        <f t="shared" si="2"/>
        <v>0</v>
      </c>
      <c r="E65" s="19">
        <v>0</v>
      </c>
    </row>
    <row r="66" spans="1:5" ht="12.75">
      <c r="A66" s="31" t="s">
        <v>58</v>
      </c>
      <c r="B66" s="24">
        <v>12608.6</v>
      </c>
      <c r="C66" s="17">
        <v>2815.8</v>
      </c>
      <c r="D66" s="19">
        <f t="shared" si="2"/>
        <v>22.332376314578937</v>
      </c>
      <c r="E66" s="20">
        <v>111.8</v>
      </c>
    </row>
    <row r="67" spans="1:5" ht="14.25" customHeight="1">
      <c r="A67" s="9" t="s">
        <v>16</v>
      </c>
      <c r="B67" s="26">
        <f>B68+B69</f>
        <v>42345.1</v>
      </c>
      <c r="C67" s="26">
        <f>C68+C69</f>
        <v>6100.6</v>
      </c>
      <c r="D67" s="23">
        <f t="shared" si="2"/>
        <v>14.406861714814703</v>
      </c>
      <c r="E67" s="21">
        <v>106.4</v>
      </c>
    </row>
    <row r="68" spans="1:5" ht="14.25" customHeight="1">
      <c r="A68" s="36" t="s">
        <v>59</v>
      </c>
      <c r="B68" s="24">
        <v>42119.1</v>
      </c>
      <c r="C68" s="24">
        <v>6069.8</v>
      </c>
      <c r="D68" s="19">
        <f t="shared" si="2"/>
        <v>14.41103917225202</v>
      </c>
      <c r="E68" s="20">
        <v>106</v>
      </c>
    </row>
    <row r="69" spans="1:5" ht="14.25" customHeight="1">
      <c r="A69" s="36" t="s">
        <v>60</v>
      </c>
      <c r="B69" s="24">
        <v>226</v>
      </c>
      <c r="C69" s="24">
        <v>30.8</v>
      </c>
      <c r="D69" s="19">
        <f t="shared" si="2"/>
        <v>13.628318584070797</v>
      </c>
      <c r="E69" s="20">
        <v>416.2</v>
      </c>
    </row>
    <row r="70" spans="1:5" ht="12.75">
      <c r="A70" s="35" t="s">
        <v>15</v>
      </c>
      <c r="B70" s="18">
        <f>B71</f>
        <v>226.5</v>
      </c>
      <c r="C70" s="18">
        <f>C71</f>
        <v>0</v>
      </c>
      <c r="D70" s="19">
        <f t="shared" si="2"/>
        <v>0</v>
      </c>
      <c r="E70" s="19">
        <v>0</v>
      </c>
    </row>
    <row r="71" spans="1:5" ht="12.75">
      <c r="A71" s="36" t="s">
        <v>61</v>
      </c>
      <c r="B71" s="17">
        <v>226.5</v>
      </c>
      <c r="C71" s="24">
        <v>0</v>
      </c>
      <c r="D71" s="19">
        <f t="shared" si="2"/>
        <v>0</v>
      </c>
      <c r="E71" s="19">
        <v>0</v>
      </c>
    </row>
    <row r="72" spans="1:5" ht="12.75">
      <c r="A72" s="35" t="s">
        <v>9</v>
      </c>
      <c r="B72" s="18">
        <f>B73+B75+B76+B77</f>
        <v>16602.199999999997</v>
      </c>
      <c r="C72" s="26">
        <f>C73+C75+C76+C77</f>
        <v>5274.199999999999</v>
      </c>
      <c r="D72" s="23">
        <f t="shared" si="2"/>
        <v>31.768078929298525</v>
      </c>
      <c r="E72" s="21">
        <v>201.3</v>
      </c>
    </row>
    <row r="73" spans="1:5" ht="12" customHeight="1">
      <c r="A73" s="31" t="s">
        <v>62</v>
      </c>
      <c r="B73" s="24">
        <v>6523</v>
      </c>
      <c r="C73" s="24">
        <v>1477.9</v>
      </c>
      <c r="D73" s="19">
        <f t="shared" si="2"/>
        <v>22.65675302774797</v>
      </c>
      <c r="E73" s="20">
        <v>114.1</v>
      </c>
    </row>
    <row r="74" spans="1:5" ht="12.75" hidden="1">
      <c r="A74" s="31" t="s">
        <v>63</v>
      </c>
      <c r="B74" s="17"/>
      <c r="C74" s="17"/>
      <c r="D74" s="19" t="e">
        <f t="shared" si="2"/>
        <v>#DIV/0!</v>
      </c>
      <c r="E74" s="20"/>
    </row>
    <row r="75" spans="1:5" ht="12.75">
      <c r="A75" s="37" t="s">
        <v>64</v>
      </c>
      <c r="B75" s="17">
        <v>9035.8</v>
      </c>
      <c r="C75" s="17">
        <v>3573</v>
      </c>
      <c r="D75" s="19">
        <f t="shared" si="2"/>
        <v>39.542707895261074</v>
      </c>
      <c r="E75" s="20">
        <v>4.6</v>
      </c>
    </row>
    <row r="76" spans="1:5" ht="12.75">
      <c r="A76" s="31" t="s">
        <v>65</v>
      </c>
      <c r="B76" s="17">
        <v>545.9</v>
      </c>
      <c r="C76" s="17">
        <v>134.4</v>
      </c>
      <c r="D76" s="19">
        <f t="shared" si="2"/>
        <v>24.619893753434695</v>
      </c>
      <c r="E76" s="20">
        <v>6.7</v>
      </c>
    </row>
    <row r="77" spans="1:5" ht="12.75">
      <c r="A77" s="31" t="s">
        <v>66</v>
      </c>
      <c r="B77" s="17">
        <v>497.5</v>
      </c>
      <c r="C77" s="24">
        <v>88.9</v>
      </c>
      <c r="D77" s="19">
        <f t="shared" si="2"/>
        <v>17.869346733668344</v>
      </c>
      <c r="E77" s="19">
        <v>81.3</v>
      </c>
    </row>
    <row r="78" spans="1:5" ht="12.75">
      <c r="A78" s="35" t="s">
        <v>17</v>
      </c>
      <c r="B78" s="26">
        <f>B79</f>
        <v>21447</v>
      </c>
      <c r="C78" s="26">
        <f>C79</f>
        <v>2779.4</v>
      </c>
      <c r="D78" s="23">
        <f t="shared" si="2"/>
        <v>12.959388259430224</v>
      </c>
      <c r="E78" s="21">
        <v>141</v>
      </c>
    </row>
    <row r="79" spans="1:5" ht="12.75">
      <c r="A79" s="31" t="s">
        <v>67</v>
      </c>
      <c r="B79" s="24">
        <v>21447</v>
      </c>
      <c r="C79" s="17">
        <v>2779.4</v>
      </c>
      <c r="D79" s="19">
        <f t="shared" si="2"/>
        <v>12.959388259430224</v>
      </c>
      <c r="E79" s="20">
        <v>141</v>
      </c>
    </row>
    <row r="80" spans="1:5" ht="12.75">
      <c r="A80" s="35" t="s">
        <v>20</v>
      </c>
      <c r="B80" s="24">
        <v>0</v>
      </c>
      <c r="C80" s="24">
        <v>0</v>
      </c>
      <c r="D80" s="19">
        <v>0</v>
      </c>
      <c r="E80" s="19">
        <v>0</v>
      </c>
    </row>
    <row r="81" spans="1:5" s="10" customFormat="1" ht="13.5" customHeight="1">
      <c r="A81" s="9" t="s">
        <v>10</v>
      </c>
      <c r="B81" s="26">
        <f>B37+B47+B49+B53+B58+B61+B67+B70+B72+B78+B80+B45</f>
        <v>454702.19999999995</v>
      </c>
      <c r="C81" s="26">
        <f>C37+C47+C49+C53+C58+C61+C67+C70+C72+C78+C80+C45</f>
        <v>78635.7</v>
      </c>
      <c r="D81" s="23">
        <f t="shared" si="2"/>
        <v>17.29389037484314</v>
      </c>
      <c r="E81" s="21">
        <v>86.5</v>
      </c>
    </row>
    <row r="82" spans="1:5" ht="7.5" customHeight="1">
      <c r="A82" s="5"/>
      <c r="B82" s="5"/>
      <c r="C82" s="5"/>
      <c r="E82" t="s">
        <v>37</v>
      </c>
    </row>
    <row r="83" spans="1:3" ht="12.75">
      <c r="A83" s="5" t="s">
        <v>79</v>
      </c>
      <c r="B83" s="5"/>
      <c r="C83" s="5"/>
    </row>
    <row r="84" spans="1:3" ht="6.75" customHeight="1">
      <c r="A84" s="5"/>
      <c r="B84" s="5"/>
      <c r="C84" s="5"/>
    </row>
    <row r="85" spans="1:5" ht="50.25" customHeight="1">
      <c r="A85" s="2" t="s">
        <v>0</v>
      </c>
      <c r="B85" s="3" t="s">
        <v>70</v>
      </c>
      <c r="C85" s="3" t="s">
        <v>80</v>
      </c>
      <c r="D85" s="3" t="s">
        <v>72</v>
      </c>
      <c r="E85" s="3" t="s">
        <v>75</v>
      </c>
    </row>
    <row r="86" spans="1:5" ht="18.75" customHeight="1">
      <c r="A86" s="7" t="s">
        <v>11</v>
      </c>
      <c r="B86" s="25">
        <f>B32-B81</f>
        <v>0</v>
      </c>
      <c r="C86" s="25">
        <f>C32-C81</f>
        <v>11832.900000000009</v>
      </c>
      <c r="D86" s="22" t="s">
        <v>21</v>
      </c>
      <c r="E86" s="22" t="s">
        <v>21</v>
      </c>
    </row>
    <row r="87" spans="1:3" ht="7.5" customHeight="1">
      <c r="A87" s="4"/>
      <c r="B87" s="4"/>
      <c r="C87" s="4"/>
    </row>
    <row r="88" spans="1:5" ht="29.25" customHeight="1">
      <c r="A88" s="43"/>
      <c r="B88" s="43"/>
      <c r="C88" s="43"/>
      <c r="D88" s="43"/>
      <c r="E88" s="43"/>
    </row>
    <row r="89" spans="1:3" ht="12.75">
      <c r="A89" s="5"/>
      <c r="B89" s="5"/>
      <c r="C89" s="5"/>
    </row>
    <row r="90" spans="1:3" ht="12.75">
      <c r="A90" s="11"/>
      <c r="B90" s="12"/>
      <c r="C90" s="13"/>
    </row>
    <row r="91" spans="1:3" ht="12.75">
      <c r="A91" s="14"/>
      <c r="B91" s="15"/>
      <c r="C91" s="15"/>
    </row>
    <row r="92" spans="1:3" ht="12.75">
      <c r="A92" s="16"/>
      <c r="B92" s="15"/>
      <c r="C92" s="15"/>
    </row>
  </sheetData>
  <sheetProtection/>
  <mergeCells count="4">
    <mergeCell ref="A2:C2"/>
    <mergeCell ref="A4:C4"/>
    <mergeCell ref="A3:E3"/>
    <mergeCell ref="A88:E88"/>
  </mergeCells>
  <printOptions/>
  <pageMargins left="0.3937007874015748" right="0.3937007874015748" top="0.1968503937007874" bottom="0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Lamer</dc:creator>
  <cp:keywords/>
  <dc:description/>
  <cp:lastModifiedBy>Бухгалтер</cp:lastModifiedBy>
  <cp:lastPrinted>2023-04-17T11:00:03Z</cp:lastPrinted>
  <dcterms:created xsi:type="dcterms:W3CDTF">2007-08-17T11:47:53Z</dcterms:created>
  <dcterms:modified xsi:type="dcterms:W3CDTF">2023-04-17T12:51:08Z</dcterms:modified>
  <cp:category/>
  <cp:version/>
  <cp:contentType/>
  <cp:contentStatus/>
</cp:coreProperties>
</file>