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12120" windowHeight="8955" activeTab="0"/>
  </bookViews>
  <sheets>
    <sheet name="2012" sheetId="1" r:id="rId1"/>
  </sheets>
  <definedNames>
    <definedName name="Z_10D7DCD9_9B7E_4FA8_8282_37F0562257B1_.wvu.PrintArea" localSheetId="0" hidden="1">'2012'!$A$6:$D$10</definedName>
    <definedName name="Z_10D7DCD9_9B7E_4FA8_8282_37F0562257B1_.wvu.PrintTitles" localSheetId="0" hidden="1">'2012'!#REF!</definedName>
    <definedName name="Z_12F1B270_8B19_11D9_9D48_00104BDBD8E3_.wvu.Cols" localSheetId="0" hidden="1">'2012'!#REF!,'2012'!#REF!</definedName>
    <definedName name="Z_12F1B270_8B19_11D9_9D48_00104BDBD8E3_.wvu.PrintArea" localSheetId="0" hidden="1">'2012'!$A$6:$D$10</definedName>
    <definedName name="Z_12F1B270_8B19_11D9_9D48_00104BDBD8E3_.wvu.PrintTitles" localSheetId="0" hidden="1">'2012'!#REF!</definedName>
    <definedName name="Z_12F1B270_8B19_11D9_9D48_00104BDBD8E3_.wvu.Rows" localSheetId="0" hidden="1">'2012'!#REF!,'2012'!#REF!</definedName>
    <definedName name="Z_13ED5AA2_0F7B_11D9_8E5E_005004A70305_.wvu.Cols" localSheetId="0" hidden="1">'2012'!#REF!,'2012'!#REF!</definedName>
    <definedName name="Z_13ED5AA2_0F7B_11D9_8E5E_005004A70305_.wvu.PrintArea" localSheetId="0" hidden="1">'2012'!$A$6:$D$10</definedName>
    <definedName name="Z_13ED5AA2_0F7B_11D9_8E5E_005004A70305_.wvu.PrintTitles" localSheetId="0" hidden="1">'2012'!#REF!</definedName>
    <definedName name="Z_13ED5AA2_0F7B_11D9_8E5E_005004A70305_.wvu.Rows" localSheetId="0" hidden="1">'2012'!#REF!,'2012'!#REF!</definedName>
    <definedName name="Z_27703C13_1A30_46EF_98F9_246E819E7EA4_.wvu.Cols" localSheetId="0" hidden="1">'2012'!#REF!,'2012'!#REF!</definedName>
    <definedName name="Z_3C25701C_58C9_48A4_8FCE_BA4675F030C3_.wvu.PrintArea" localSheetId="0" hidden="1">'2012'!$A$6:$D$10</definedName>
    <definedName name="Z_3C25701C_58C9_48A4_8FCE_BA4675F030C3_.wvu.PrintTitles" localSheetId="0" hidden="1">'2012'!#REF!</definedName>
    <definedName name="Z_41C88190_25B6_40D7_BBF9_839ABE11103E_.wvu.Cols" localSheetId="0" hidden="1">'2012'!$E:$F,'2012'!#REF!</definedName>
    <definedName name="Z_41C88190_25B6_40D7_BBF9_839ABE11103E_.wvu.PrintArea" localSheetId="0" hidden="1">'2012'!$A$6:$G$544</definedName>
    <definedName name="Z_41C88190_25B6_40D7_BBF9_839ABE11103E_.wvu.Rows" localSheetId="0" hidden="1">'2012'!#REF!,'2012'!#REF!,'2012'!#REF!,'2012'!#REF!,'2012'!#REF!,'2012'!#REF!,'2012'!#REF!,'2012'!#REF!,'2012'!#REF!,'2012'!#REF!,'2012'!#REF!</definedName>
    <definedName name="Z_54105DF7_AB0A_4247_9DAD_8048CB59FC01_.wvu.Cols" localSheetId="0" hidden="1">'2012'!#REF!,'2012'!#REF!</definedName>
    <definedName name="Z_54105DF7_AB0A_4247_9DAD_8048CB59FC01_.wvu.PrintArea" localSheetId="0" hidden="1">'2012'!$A$6:$D$10</definedName>
    <definedName name="Z_54105DF7_AB0A_4247_9DAD_8048CB59FC01_.wvu.PrintTitles" localSheetId="0" hidden="1">'2012'!#REF!</definedName>
    <definedName name="Z_54105DF7_AB0A_4247_9DAD_8048CB59FC01_.wvu.Rows" localSheetId="0" hidden="1">'2012'!#REF!,'2012'!#REF!</definedName>
    <definedName name="Z_55101045_F96A_4F51_A088_116330445F70_.wvu.Cols" localSheetId="0" hidden="1">'2012'!#REF!</definedName>
    <definedName name="Z_55101045_F96A_4F51_A088_116330445F70_.wvu.PrintArea" localSheetId="0" hidden="1">'2012'!$A$6:$D$10</definedName>
    <definedName name="Z_55101045_F96A_4F51_A088_116330445F70_.wvu.PrintTitles" localSheetId="0" hidden="1">'2012'!#REF!</definedName>
    <definedName name="Z_55101045_F96A_4F51_A088_116330445F70_.wvu.Rows" localSheetId="0" hidden="1">'2012'!#REF!</definedName>
    <definedName name="Z_5BE2CD42_EED4_483A_B12B_E52097F37651_.wvu.PrintArea" localSheetId="0" hidden="1">'2012'!$A$6:$D$10</definedName>
    <definedName name="Z_5BE2CD42_EED4_483A_B12B_E52097F37651_.wvu.PrintTitles" localSheetId="0" hidden="1">'2012'!#REF!</definedName>
    <definedName name="Z_66253524_77E1_4387_9CC2_BD765AB8D7A5_.wvu.Cols" localSheetId="0" hidden="1">'2012'!#REF!,'2012'!#REF!</definedName>
    <definedName name="Z_66253524_77E1_4387_9CC2_BD765AB8D7A5_.wvu.PrintArea" localSheetId="0" hidden="1">'2012'!$A$6:$G$544</definedName>
    <definedName name="Z_66253524_77E1_4387_9CC2_BD765AB8D7A5_.wvu.PrintTitles" localSheetId="0" hidden="1">'2012'!$10:$10</definedName>
    <definedName name="Z_66253524_77E1_4387_9CC2_BD765AB8D7A5_.wvu.Rows" localSheetId="0" hidden="1">'2012'!#REF!,'2012'!#REF!,'2012'!#REF!,'2012'!#REF!,'2012'!#REF!,'2012'!#REF!,'2012'!#REF!,'2012'!#REF!,'2012'!#REF!,'2012'!#REF!,'2012'!#REF!,'2012'!#REF!,'2012'!#REF!</definedName>
    <definedName name="Z_6F0912F2_5DA8_4ED9_BD96_DC26F0AB3F1C_.wvu.PrintArea" localSheetId="0" hidden="1">'2012'!$A$6:$D$10</definedName>
    <definedName name="Z_6F0912F2_5DA8_4ED9_BD96_DC26F0AB3F1C_.wvu.PrintTitles" localSheetId="0" hidden="1">'2012'!#REF!</definedName>
    <definedName name="Z_74F4A4CA_9B39_4483_ACCB_9AF40A2ED8A0_.wvu.Cols" localSheetId="0" hidden="1">'2012'!#REF!</definedName>
    <definedName name="Z_74F4A4CA_9B39_4483_ACCB_9AF40A2ED8A0_.wvu.PrintArea" localSheetId="0" hidden="1">'2012'!$A$6:$D$10</definedName>
    <definedName name="Z_74F4A4CA_9B39_4483_ACCB_9AF40A2ED8A0_.wvu.PrintTitles" localSheetId="0" hidden="1">'2012'!#REF!</definedName>
    <definedName name="Z_74F4A4CA_9B39_4483_ACCB_9AF40A2ED8A0_.wvu.Rows" localSheetId="0" hidden="1">'2012'!#REF!,'2012'!#REF!</definedName>
    <definedName name="Z_785992C0_6E96_4EE8_942C_9DAD653183C0_.wvu.PrintArea" localSheetId="0" hidden="1">'2012'!$A$6:$D$10</definedName>
    <definedName name="Z_91360B5A_1C0B_4E3B_88A1_3532B3AC3946_.wvu.Rows" localSheetId="0" hidden="1">'2012'!#REF!</definedName>
    <definedName name="Z_9910ECAC_2014_48CC_BCFC_CDD0E07C5C0D_.wvu.Cols" localSheetId="0" hidden="1">'2012'!#REF!,'2012'!#REF!</definedName>
    <definedName name="Z_9910ECAC_2014_48CC_BCFC_CDD0E07C5C0D_.wvu.PrintTitles" localSheetId="0" hidden="1">'2012'!#REF!</definedName>
    <definedName name="Z_9A710395_45A4_483F_BF6B_9AF1672C3B36_.wvu.PrintArea" localSheetId="0" hidden="1">'2012'!$A$6:$D$10</definedName>
    <definedName name="Z_9A710395_45A4_483F_BF6B_9AF1672C3B36_.wvu.PrintTitles" localSheetId="0" hidden="1">'2012'!#REF!</definedName>
    <definedName name="Z_A465C281_73B3_469B_B63E_A0E758438936_.wvu.PrintArea" localSheetId="0" hidden="1">'2012'!$A$6:$D$10</definedName>
    <definedName name="Z_A465C281_73B3_469B_B63E_A0E758438936_.wvu.PrintTitles" localSheetId="0" hidden="1">'2012'!#REF!</definedName>
    <definedName name="Z_D40DB412_2BD9_11D9_A75F_00104BDBD900_.wvu.Cols" localSheetId="0" hidden="1">'2012'!#REF!,'2012'!#REF!</definedName>
    <definedName name="Z_D40DB412_2BD9_11D9_A75F_00104BDBD900_.wvu.PrintArea" localSheetId="0" hidden="1">'2012'!$A$6:$D$10</definedName>
    <definedName name="Z_D40DB412_2BD9_11D9_A75F_00104BDBD900_.wvu.PrintTitles" localSheetId="0" hidden="1">'2012'!#REF!</definedName>
    <definedName name="Z_D40DB412_2BD9_11D9_A75F_00104BDBD900_.wvu.Rows" localSheetId="0" hidden="1">'2012'!#REF!,'2012'!#REF!</definedName>
    <definedName name="Z_D85C6410_15C6_11D9_AC17_00AA006B44BA_.wvu.Cols" localSheetId="0" hidden="1">'2012'!#REF!,'2012'!#REF!</definedName>
    <definedName name="Z_D85C6410_15C6_11D9_AC17_00AA006B44BA_.wvu.PrintArea" localSheetId="0" hidden="1">'2012'!$A$6:$D$10</definedName>
    <definedName name="Z_D85C6410_15C6_11D9_AC17_00AA006B44BA_.wvu.PrintTitles" localSheetId="0" hidden="1">'2012'!#REF!</definedName>
    <definedName name="Z_D85C6410_15C6_11D9_AC17_00AA006B44BA_.wvu.Rows" localSheetId="0" hidden="1">'2012'!#REF!,'2012'!#REF!</definedName>
    <definedName name="Z_EF460A58_C774_4808_BB4C_21D31E0156D6_.wvu.Cols" localSheetId="0" hidden="1">'2012'!#REF!,'2012'!#REF!</definedName>
    <definedName name="Z_EF460A58_C774_4808_BB4C_21D31E0156D6_.wvu.PrintArea" localSheetId="0" hidden="1">'2012'!$A$6:$D$10</definedName>
    <definedName name="Z_EF460A58_C774_4808_BB4C_21D31E0156D6_.wvu.PrintTitles" localSheetId="0" hidden="1">'2012'!#REF!</definedName>
    <definedName name="Z_EF460A58_C774_4808_BB4C_21D31E0156D6_.wvu.Rows" localSheetId="0" hidden="1">'2012'!#REF!,'2012'!#REF!</definedName>
    <definedName name="Z_F0EC58F0_2E37_11D9_A759_00502292D2DB_.wvu.Cols" localSheetId="0" hidden="1">'2012'!#REF!,'2012'!#REF!</definedName>
    <definedName name="Z_F0EC58F0_2E37_11D9_A759_00502292D2DB_.wvu.PrintArea" localSheetId="0" hidden="1">'2012'!$A$6:$D$10</definedName>
    <definedName name="Z_F0EC58F0_2E37_11D9_A759_00502292D2DB_.wvu.PrintTitles" localSheetId="0" hidden="1">'2012'!#REF!</definedName>
    <definedName name="Z_F0EC58F0_2E37_11D9_A759_00502292D2DB_.wvu.Rows" localSheetId="0" hidden="1">'2012'!#REF!,'2012'!#REF!</definedName>
    <definedName name="_xlnm.Print_Area" localSheetId="0">'2012'!$A$1:$I$544</definedName>
  </definedNames>
  <calcPr fullCalcOnLoad="1" fullPrecision="0" iterate="1" iterateCount="100" iterateDelta="0.001"/>
</workbook>
</file>

<file path=xl/sharedStrings.xml><?xml version="1.0" encoding="utf-8"?>
<sst xmlns="http://schemas.openxmlformats.org/spreadsheetml/2006/main" count="2213" uniqueCount="572">
  <si>
    <t>Организация временного трудоустройства несовершеннолетних в период каникул и в свободное от учебы время</t>
  </si>
  <si>
    <t>Иные выплаты населению</t>
  </si>
  <si>
    <t>360</t>
  </si>
  <si>
    <t>Мероприятия по профилактике преступлений и иных правонарушений</t>
  </si>
  <si>
    <t>Выполнение работ по содержанию  автомобильных дорог  и искусственных сооружений</t>
  </si>
  <si>
    <t>Охрана объектов растительного и животного мира и среды их обитания</t>
  </si>
  <si>
    <t>0400000000</t>
  </si>
  <si>
    <t>04001R0180</t>
  </si>
  <si>
    <t>Социальные выплаты гражданам, кроме публичных нормативных социальных выплат</t>
  </si>
  <si>
    <t>320</t>
  </si>
  <si>
    <t>Основное мероприятие "Улучшение жилищных условий граждан, проживающих в сельской местности, в том числе молодых семей и молодых специалистов"</t>
  </si>
  <si>
    <t>0400100000</t>
  </si>
  <si>
    <t>0500000000</t>
  </si>
  <si>
    <t>Обеспечение дошкольного образования  и общеобразовательного процесса в муниципальных  образовательных организациях</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</si>
  <si>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</si>
  <si>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 xml:space="preserve">Субсидии  автономным  учреждениям  </t>
  </si>
  <si>
    <t>620</t>
  </si>
  <si>
    <t>Организационно- массовая работа с молодежью</t>
  </si>
  <si>
    <t>Обеспечение деятельности финансовых,налоговых и таможенных органов и органов финансового (финансово-бюджетного) контроля</t>
  </si>
  <si>
    <t>Охрана окружающей среды</t>
  </si>
  <si>
    <t>Публичные нормативные социальные выплаты гражданам</t>
  </si>
  <si>
    <t>05</t>
  </si>
  <si>
    <t>Коммунальное хозяйство</t>
  </si>
  <si>
    <t>Жилищно-коммунальное хозяйство</t>
  </si>
  <si>
    <t>Ремонт и содержание  источников нецентрализованного водоснабжения общего пользования в сельских населенных пунктах</t>
  </si>
  <si>
    <t>Дополнительное образование</t>
  </si>
  <si>
    <t>Защита населения и территории от чрезвычайных ситуаций природного и техногенного характера,гражданская оборона</t>
  </si>
  <si>
    <t>Мероприятия по предупреждению и ликвидации последствий чрезвычайных ситуаций и стихийных бедствий природного и техногенного характера</t>
  </si>
  <si>
    <t>Пенсионное обеспечение</t>
  </si>
  <si>
    <t>Санитарно-эпидемиологическое благополучие</t>
  </si>
  <si>
    <t>Субсидии на реализацию мероприятий федеральной целевой программы "Устойчивое развитие сельских территорий на 2014 - 2017 годы и на период до 2020 года" за счет средств федерального бюджета</t>
  </si>
  <si>
    <t>0400050180</t>
  </si>
  <si>
    <t>Субсидии на реализацию мероприятий федеральной целевой программы «Устойчивое развитие сельских территорий на 2014-2017 годы и на период до 2020 года» за счет средств областного бюджета</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</si>
  <si>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</si>
  <si>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созданию условий для развития мобильной торговли в малонаселенных и труднодоступных населенных пунктах</t>
  </si>
  <si>
    <t>Другие вопросы в области национальной экономики</t>
  </si>
  <si>
    <t>12</t>
  </si>
  <si>
    <t>Субсидии на улучшение жилищных условий граждан,проживающих в сельской местности, в том числе молодых семей и молодых специалистов</t>
  </si>
  <si>
    <t>Расходы на обеспечение функций муниципальных органов</t>
  </si>
  <si>
    <t>Подпрограмма "Безопасность дорожного движения"</t>
  </si>
  <si>
    <t xml:space="preserve">Осуществление дорожной деятельности в отношении автомобильных дорог общего пользования местного значения </t>
  </si>
  <si>
    <t>04001L5671</t>
  </si>
  <si>
    <t>810</t>
  </si>
  <si>
    <t>Благоустройство</t>
  </si>
  <si>
    <t>Мероприятия по благоустройству общественных  территорий</t>
  </si>
  <si>
    <t>Расходы на выплату персоналу квазенных учреждений</t>
  </si>
  <si>
    <t>110</t>
  </si>
  <si>
    <t>Муниципальная программа "Устойчивое развитие сельских территорий Сямженского  района Вологодской области на 2014-2017 годы и на период до 2021 года"</t>
  </si>
  <si>
    <t>Основное мероприятие "Содействие развитию связи и ИТ-отрасли на территории района"</t>
  </si>
  <si>
    <t>0400400000</t>
  </si>
  <si>
    <t>Реализация мероприятий по строительству объектов инженерной инфраструктуры"</t>
  </si>
  <si>
    <t>04004S1600</t>
  </si>
  <si>
    <t>Оснащение муниципальных организаций, осуществляющих образовательную деятельность, инженерно-техническими средствами охраны</t>
  </si>
  <si>
    <t>08100S1210</t>
  </si>
  <si>
    <t>Мероприятия, направленные на  реализацию расходных обязательств в части обеспечения выплаты заработной платы работникам муниципальных учреждений</t>
  </si>
  <si>
    <t>Сямженского муниципального округа</t>
  </si>
  <si>
    <t>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</si>
  <si>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Социальные выплаты молодым семьям- участникам основного мероприятия "Обеспечение жильем молодых семей"</t>
  </si>
  <si>
    <t xml:space="preserve">Субсидии  автономным учреждениям  </t>
  </si>
  <si>
    <t>Внедрение целевой модели цифровой образовательной среды в общеобразовательных организациях</t>
  </si>
  <si>
    <t>082Е452100</t>
  </si>
  <si>
    <t>Мероприятия по  содействию участия субъектов малого и среднего предпринимательства в выставках и ярмарках</t>
  </si>
  <si>
    <t>Реализация мероприятий по археологическому исследованию земельных участков</t>
  </si>
  <si>
    <t>0400428010</t>
  </si>
  <si>
    <t>Бюджетные инвестиции</t>
  </si>
  <si>
    <t>410</t>
  </si>
  <si>
    <t>330</t>
  </si>
  <si>
    <t>Осуществление отдельных государственных полномочий в соответствии с законом области от 28.06.2006 г. №1465-ОЗ№О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t>
  </si>
  <si>
    <t>Осуществление отдельных государственных полномочий в сфере административных отношений в соответствии с законом области от 28.11.2005 г. №1369-ОЗ"О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t>
  </si>
  <si>
    <t>Осуществление отдельных государственных полномочий в соответствии с законом области от 17 декабря 2007 года№1720-ОЗ "Онаделении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за счет средств единой субвенции</t>
  </si>
  <si>
    <t>Осуществление отдельных государственных  полномочий в соответствии с законом области от 05.10.2006 г. №1501-ОЗ "О наделении органов местного самоуправления отдельными государственными полномочиями в сфере регулирования цен (тарифов) за счет средств единой субвенции</t>
  </si>
  <si>
    <t>1600072312</t>
  </si>
  <si>
    <t>Другие вопросы в области культуры, кинематографии</t>
  </si>
  <si>
    <t>Мероприятия,направленные на обеспечение развития и укрепления материально-технической базы сельских библиотек</t>
  </si>
  <si>
    <t>082Е151690</t>
  </si>
  <si>
    <t>Основное мероприятие "Реализация регионального проекта "Современная школа"</t>
  </si>
  <si>
    <t>082Е100000</t>
  </si>
  <si>
    <t>Основное мероприятие "Реализация регионального проекта "Цифровая образовательная среда"</t>
  </si>
  <si>
    <t>082Е400000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</si>
  <si>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</si>
  <si>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СОЦИАЛЬНАЯ ПОЛИТИКА</t>
  </si>
  <si>
    <t xml:space="preserve">Предоставление финансовой поддержки социально ориентированным некммерческим организациям  </t>
  </si>
  <si>
    <t>Субсидии некоммерческим организациям (за исключением государственных (муниципальных) учреждений)</t>
  </si>
  <si>
    <t>630</t>
  </si>
  <si>
    <t>Транспорт</t>
  </si>
  <si>
    <t>Мероприятия по созданию условий для предоставления транспортных услуг населению</t>
  </si>
  <si>
    <t>0500020460</t>
  </si>
  <si>
    <t xml:space="preserve">Улучшение жилищных условий граждан,проживающих на  сельских  территориях </t>
  </si>
  <si>
    <t>17001L5764</t>
  </si>
  <si>
    <t>Мероприятия по организации транспортного обслуживания населения на муниципальных маршрутах регулярных перевозок по регулируемым тарифам</t>
  </si>
  <si>
    <t>Организация бесплатного горячего питания обучающихся, получающих начальное общее образование в муниципальных образовательных организациях</t>
  </si>
  <si>
    <t>1700700000</t>
  </si>
  <si>
    <t>Проведение комплексных кадастровых работ</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</si>
  <si>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</si>
  <si>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0300500000</t>
  </si>
  <si>
    <t>Осуществление отдельных государственных полномочий в соответствии с законом области от 25 декабря 2013 года №3248_ОЗ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</si>
  <si>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</si>
  <si>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0500100000</t>
  </si>
  <si>
    <t xml:space="preserve">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t>
  </si>
  <si>
    <t>Организация массовых мероприятий для обучающихся и воспитателей</t>
  </si>
  <si>
    <t>Основное мероприятие "Развитие и обеспечение эксплуатации АПК "Безопасный город"</t>
  </si>
  <si>
    <t>Ежемесячное денежное вознаграждение за классное руководство педагогическим работникам муниципальных общеобразовательных организаций</t>
  </si>
  <si>
    <t>ГРБС</t>
  </si>
  <si>
    <t>917</t>
  </si>
  <si>
    <t>079</t>
  </si>
  <si>
    <t>Мероприятия в области коммунального хозяйства</t>
  </si>
  <si>
    <t>1700421240</t>
  </si>
  <si>
    <t>Основное мероприятие "Укрепление материально-технической базы организаций коммунального хозяйства"</t>
  </si>
  <si>
    <t>1700500000</t>
  </si>
  <si>
    <t>1700521240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</si>
  <si>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</si>
  <si>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Обеспечение мероприятий по переселению граждан из аварийного жилищного фонда за счет средств областного бюджета </t>
  </si>
  <si>
    <t>270F367484</t>
  </si>
  <si>
    <t>1930000000</t>
  </si>
  <si>
    <t>1930100000</t>
  </si>
  <si>
    <t>1930104900</t>
  </si>
  <si>
    <t>Мероприятия по поощрению за качественное управление муниципальными финансами</t>
  </si>
  <si>
    <t>Мероприятия по противодействию угрозам общественной безопасности, правопорядку и безопасности среды обитания</t>
  </si>
  <si>
    <t>Основное мероприятие "Ежемесячная надбавка к пенсии пенсионерам, удостоенным почетных званий"</t>
  </si>
  <si>
    <t>2020100000</t>
  </si>
  <si>
    <t xml:space="preserve"> Уплата налогов , сборов и иных платежей</t>
  </si>
  <si>
    <t>2020200000</t>
  </si>
  <si>
    <t>2020204350</t>
  </si>
  <si>
    <t>2020300000</t>
  </si>
  <si>
    <t>2020400000</t>
  </si>
  <si>
    <t>2030000000</t>
  </si>
  <si>
    <t>2030272020</t>
  </si>
  <si>
    <t>2030300000</t>
  </si>
  <si>
    <t>2030383030</t>
  </si>
  <si>
    <t>2030400000</t>
  </si>
  <si>
    <t>2030483030</t>
  </si>
  <si>
    <t>2100000000</t>
  </si>
  <si>
    <t>2110000000</t>
  </si>
  <si>
    <t>2110100000</t>
  </si>
  <si>
    <t>ОБЩЕГОСУДАРСТВЕННЫЕ ВОПРОСЫ</t>
  </si>
  <si>
    <t>Расходы на выплаты персоналу государственных( муниципальных) органов</t>
  </si>
  <si>
    <t>2110123060</t>
  </si>
  <si>
    <t>2110200000</t>
  </si>
  <si>
    <t>2110223060</t>
  </si>
  <si>
    <t>2110300000</t>
  </si>
  <si>
    <t>2110323060</t>
  </si>
  <si>
    <t>2110400000</t>
  </si>
  <si>
    <t>21104S1060</t>
  </si>
  <si>
    <t>Подпрограмма "Профилактика безнадзорности, правонарушений и преступлений несовершеннолетних"</t>
  </si>
  <si>
    <t>2120000000</t>
  </si>
  <si>
    <t>2120100000</t>
  </si>
  <si>
    <t>2120120770</t>
  </si>
  <si>
    <t>2110500000</t>
  </si>
  <si>
    <t>НАЦИОНАЛЬНАЯ БЕЗОПАСНОСТЬ И ПРАВООХРАНИТЕЛЬНАЯ ДЕЯТЕЛЬНОСТЬ</t>
  </si>
  <si>
    <t>2130000000</t>
  </si>
  <si>
    <t>2130100000</t>
  </si>
  <si>
    <t>2130123070</t>
  </si>
  <si>
    <t>2200000000</t>
  </si>
  <si>
    <t>Подпрограмма "Осуществление дорожной деятельности автомобильных дорог местного значения"</t>
  </si>
  <si>
    <t>2210000000</t>
  </si>
  <si>
    <t>2210100000</t>
  </si>
  <si>
    <t>НАЦИОНАЛЬНАЯ ЭКОНОМИКА</t>
  </si>
  <si>
    <t>2210200000</t>
  </si>
  <si>
    <t>Подпрограмма "Осуществление дорожной деятельности для обеспечения подъездов к земельным участкам,предоставляемым отдельным категориям граждан"</t>
  </si>
  <si>
    <t>2220000000</t>
  </si>
  <si>
    <t>2220100000</t>
  </si>
  <si>
    <t xml:space="preserve">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t>
  </si>
  <si>
    <t>2300000000</t>
  </si>
  <si>
    <t>2310000000</t>
  </si>
  <si>
    <t>2310100000</t>
  </si>
  <si>
    <t>2310172190</t>
  </si>
  <si>
    <t>2320000000</t>
  </si>
  <si>
    <t>2320100000</t>
  </si>
  <si>
    <t>КУЛЬТУРА И КИНЕМАТОГРАФИЯ</t>
  </si>
  <si>
    <t>2320104420</t>
  </si>
  <si>
    <t>2320170030</t>
  </si>
  <si>
    <t>23201S1900</t>
  </si>
  <si>
    <t>2320200000</t>
  </si>
  <si>
    <t>2320204410</t>
  </si>
  <si>
    <t>2320270030</t>
  </si>
  <si>
    <t>2320300000</t>
  </si>
  <si>
    <t>2320304400</t>
  </si>
  <si>
    <t>2320370030</t>
  </si>
  <si>
    <t>2330000000</t>
  </si>
  <si>
    <t>2330100000</t>
  </si>
  <si>
    <t>2330120150</t>
  </si>
  <si>
    <t>2340000000</t>
  </si>
  <si>
    <t>2340100000</t>
  </si>
  <si>
    <t>2340120250</t>
  </si>
  <si>
    <t>2400000000</t>
  </si>
  <si>
    <t>2400100000</t>
  </si>
  <si>
    <t>Уплата налогов , сборов и иных платежей</t>
  </si>
  <si>
    <t>2400100190</t>
  </si>
  <si>
    <t>2400200000</t>
  </si>
  <si>
    <t>2400300000</t>
  </si>
  <si>
    <t>Выполнение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</si>
  <si>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 xml:space="preserve">Субсидии бюджетным учреждениям </t>
  </si>
  <si>
    <t>2500000000</t>
  </si>
  <si>
    <t>2500100000</t>
  </si>
  <si>
    <t>25001L4970</t>
  </si>
  <si>
    <t>2600000000</t>
  </si>
  <si>
    <t>2600100000</t>
  </si>
  <si>
    <t>ФИЗИЧЕСКАЯ КУЛЬТУРА И СПОРТ</t>
  </si>
  <si>
    <t>150F200000</t>
  </si>
  <si>
    <t>1600200000</t>
  </si>
  <si>
    <t>Муниципальная программа «Охрана окружающей среды и рациональное ис-пользование природных ресурсов на 2023-2027 годы»</t>
  </si>
  <si>
    <t>Подпрограмма "Охрана и рациональное использование водных ресурсов"</t>
  </si>
  <si>
    <t>1800000000</t>
  </si>
  <si>
    <t>1810000000</t>
  </si>
  <si>
    <t>1810100000</t>
  </si>
  <si>
    <t>1810121040</t>
  </si>
  <si>
    <t>Подпрограмма "Экологическая безопасность и рациональное природопользование"</t>
  </si>
  <si>
    <t>1820000000</t>
  </si>
  <si>
    <t>1820100000</t>
  </si>
  <si>
    <t>1820172314</t>
  </si>
  <si>
    <t>1820200000</t>
  </si>
  <si>
    <t>1820221060</t>
  </si>
  <si>
    <t>1820300000</t>
  </si>
  <si>
    <t>Подпрограмма "Защита населения от болезней,общих для человека и животных, предотвращение распространения борщевика Сосновского"</t>
  </si>
  <si>
    <t>1830000000</t>
  </si>
  <si>
    <t>1830100000</t>
  </si>
  <si>
    <t>ЗДРАВООХРАНЕНИЕ</t>
  </si>
  <si>
    <t xml:space="preserve"> Иные  закупки товаров, работ и услуг для государственных (муниципальных) нужд</t>
  </si>
  <si>
    <t>1830172230</t>
  </si>
  <si>
    <t>1830200000</t>
  </si>
  <si>
    <t>1830272110</t>
  </si>
  <si>
    <t>1900000000</t>
  </si>
  <si>
    <t>1910000000</t>
  </si>
  <si>
    <t>1910100000</t>
  </si>
  <si>
    <t>1910183030</t>
  </si>
  <si>
    <t>1910200000</t>
  </si>
  <si>
    <t>Доплаты к пенсиям,дополнительное пенсионное обеспечение</t>
  </si>
  <si>
    <t>1910300000</t>
  </si>
  <si>
    <t>1910451350</t>
  </si>
  <si>
    <t>191P100000</t>
  </si>
  <si>
    <t>191P172300</t>
  </si>
  <si>
    <t>Подпрограмма "Социальная поддержка детей-сирот и детей оставшихся без попечения родителей"</t>
  </si>
  <si>
    <t>1920000000</t>
  </si>
  <si>
    <t>1920100000</t>
  </si>
  <si>
    <t>1920172315</t>
  </si>
  <si>
    <t>2000000000</t>
  </si>
  <si>
    <t>Подпрограмма "Развитие общего и дополнительного образования детей"</t>
  </si>
  <si>
    <t>2010000000</t>
  </si>
  <si>
    <t>2010100000</t>
  </si>
  <si>
    <t>ОБРАЗОВАНИЕ</t>
  </si>
  <si>
    <t>2010104200</t>
  </si>
  <si>
    <t>2010170030</t>
  </si>
  <si>
    <t>2010172010</t>
  </si>
  <si>
    <t>2010104230</t>
  </si>
  <si>
    <t>Подпрограмма "Обеспечение создания условий для реализации программы, прочие мероприятия в области образования"</t>
  </si>
  <si>
    <t>2020000000</t>
  </si>
  <si>
    <t>Раз-дел</t>
  </si>
  <si>
    <t>Целевая статья расходов</t>
  </si>
  <si>
    <t>Вид расходов</t>
  </si>
  <si>
    <t>Подраз-дел</t>
  </si>
  <si>
    <t xml:space="preserve">Наименование районной целевой программы 
</t>
  </si>
  <si>
    <t>Общегосударственные вопросы</t>
  </si>
  <si>
    <t>01</t>
  </si>
  <si>
    <t>Другие общегосударственные вопросы</t>
  </si>
  <si>
    <t>13</t>
  </si>
  <si>
    <t>07</t>
  </si>
  <si>
    <t>Национальная экономика</t>
  </si>
  <si>
    <t>04</t>
  </si>
  <si>
    <t>Дорожное хозяйство (дорожные фонды)</t>
  </si>
  <si>
    <t>09</t>
  </si>
  <si>
    <t xml:space="preserve"> Иные   закупки товаров, работ и услуг для государственных (муниципальных) нужд</t>
  </si>
  <si>
    <t>240</t>
  </si>
  <si>
    <t>Образование</t>
  </si>
  <si>
    <t>Общее образование</t>
  </si>
  <si>
    <t>02</t>
  </si>
  <si>
    <t>Учреждения по внешкольной работе с детьми</t>
  </si>
  <si>
    <t>Школы-детские сады, школы начальные, неполные средние и средние</t>
  </si>
  <si>
    <t>0400000</t>
  </si>
  <si>
    <t>Мероприятия по стимулированию достижений в развитии территорий</t>
  </si>
  <si>
    <t>0402068</t>
  </si>
  <si>
    <t>Социальная политика</t>
  </si>
  <si>
    <t>10</t>
  </si>
  <si>
    <t>Социальное обеспечение населения</t>
  </si>
  <si>
    <t>03</t>
  </si>
  <si>
    <t>Физическая культура и спорт</t>
  </si>
  <si>
    <t>11</t>
  </si>
  <si>
    <t>Массовый спорт</t>
  </si>
  <si>
    <t>0600000</t>
  </si>
  <si>
    <t>Культура</t>
  </si>
  <si>
    <t>08</t>
  </si>
  <si>
    <t>Библиотеки</t>
  </si>
  <si>
    <t>0600442</t>
  </si>
  <si>
    <t>Муниципальная программа "Организация отдыха детей, их оздоровления и занятости в Сямженском муниципальном районе на 2012-2015 годы"</t>
  </si>
  <si>
    <t>0700000</t>
  </si>
  <si>
    <t>Другие вопросы в области образования</t>
  </si>
  <si>
    <t>Учреждения, обеспечивающие предоставление услуг в сфере образования</t>
  </si>
  <si>
    <t>0700435</t>
  </si>
  <si>
    <t>Иные межбюджетные трансферты</t>
  </si>
  <si>
    <t>540</t>
  </si>
  <si>
    <t xml:space="preserve">Субсидии  бюджетным учреждениям  </t>
  </si>
  <si>
    <t>610</t>
  </si>
  <si>
    <t>Детские дошкольные учреждения</t>
  </si>
  <si>
    <t>Дошкольное образование</t>
  </si>
  <si>
    <t>Молодежная политика и оздоровление детей</t>
  </si>
  <si>
    <t>Расходы на выплату персоналу государственных( муниципальных) органов</t>
  </si>
  <si>
    <t>120</t>
  </si>
  <si>
    <t>850</t>
  </si>
  <si>
    <t>Подпрограмма "Предоставление мер социальной поддержки отдельным категориям граждан"</t>
  </si>
  <si>
    <t>Оказание других видов социальной помощи</t>
  </si>
  <si>
    <t>Другие вопросы в области социальной политики</t>
  </si>
  <si>
    <t>06</t>
  </si>
  <si>
    <t>Функционирование Правительства Российской Федерации,высших исполнительных органов государственной власти субъектов Российской Федерации,местных администраций</t>
  </si>
  <si>
    <t xml:space="preserve">Мероприятия по развитию туризма </t>
  </si>
  <si>
    <t>Мероприятия в области охраны окружающей среды</t>
  </si>
  <si>
    <t>Мероприятия по внедрению и (или) эксплуатации аппаратно-программного комплекса "Безопасный город"</t>
  </si>
  <si>
    <t>Подпрограмма "Профилактика преступлений и иных правонарушений"</t>
  </si>
  <si>
    <t>1700705110</t>
  </si>
  <si>
    <t>Основное мероприятие: "Благоустройство сельских территорий Сямженского муниципального округа"</t>
  </si>
  <si>
    <t>Мероприятия по благоустройству сельских территорий</t>
  </si>
  <si>
    <t>Основное мероприятие: "Обработка земельных участков химическими или механическими способами для предотвращения дальнейшего распространения растения борщевик Сосновского на территории Сямженского муниципального округа"</t>
  </si>
  <si>
    <t>18303S1400</t>
  </si>
  <si>
    <t>Мероприятия по предотвращению распространения сорного растения борщевик Сосновского</t>
  </si>
  <si>
    <t>1830300000</t>
  </si>
  <si>
    <t>Основное мероприятие: "Акарицидная обработка территорий от клеща"</t>
  </si>
  <si>
    <t>Мероприятия по акарицидной обработке территории от клеща</t>
  </si>
  <si>
    <t>1830421070</t>
  </si>
  <si>
    <t>1830400000</t>
  </si>
  <si>
    <t>Основное мероприятие:"Организация сбора и вывоза твердых бытовых отходов"</t>
  </si>
  <si>
    <t>Мероприятия по организации сбора и вывоза твердых бытовых отходов</t>
  </si>
  <si>
    <t>1820421050</t>
  </si>
  <si>
    <t>1820400000</t>
  </si>
  <si>
    <t>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адаптивным основным общеобразовательным программам, но не проживающих в ней</t>
  </si>
  <si>
    <t>Субсидии бюджетным учреждениям</t>
  </si>
  <si>
    <t>Мероприятия направленные на обеспечение развития и укрепление материально-технической базы сельских домов культуры</t>
  </si>
  <si>
    <t>23204S1960</t>
  </si>
  <si>
    <t>Муниципальная программа "Развитие и поддержка малого и среднего предпринимательства Сямженского муниципального округа на 2020-2025 годы"</t>
  </si>
  <si>
    <t>Муниципальная программа "Управление финансами Сямженского муниципального округа  на 2021-2025 годы"</t>
  </si>
  <si>
    <t>Обеспечение деятельности МКУ "Центр бюджетного учета и отчетности Сямженского муниципального округа"</t>
  </si>
  <si>
    <t>Муниципальная программа "Комплексное развитие сельских территорий Сямженского  муниципального округа  на 2020-2022 г  и на период до 2025 года"</t>
  </si>
  <si>
    <t>Муниципальная программа «Социальная поддержка граждан в Сямженском муниципальном округе на 2023-2027 годы»</t>
  </si>
  <si>
    <t>Подпрограмма "Предоставление финансовой и имущественной поддержки социально ориентированным некоммерческим организациям в Сямженском муниципальном округе на 2023-2027 годы"</t>
  </si>
  <si>
    <t>Муниципальная программа "Развитие образования  Сямженского муниципального округа Вологодской области на 2023-2027 годы"</t>
  </si>
  <si>
    <t>Муниципальная программа "Обеспечение профилактики правонарушений, безопасности населения и территории Сямженского муниципального округа в  2023- 2027 годах"</t>
  </si>
  <si>
    <t>Муниципальная программа «Развитие автомобильных дорог местного значения и улично – дорожной сети на территории Сямженского муниципального округа на 2023-2027 годы»</t>
  </si>
  <si>
    <t>Муниципальная программа "Сохранение и развитие культурного потенциала, развитие туризма и архивного дела в Сямженском муниципальном округе на 2023 - 2027 годы"</t>
  </si>
  <si>
    <t>Подпрограмма "Сохранение и развитие архивного дела в Сямженском муниципальном округе на 2023 - 2027 годы"</t>
  </si>
  <si>
    <t>Подпрограмма "Сохранение и развитие культурного потенциала в Сямженском муниципальном округе на 2023-2027 годы"</t>
  </si>
  <si>
    <t>Подпрограмма "Развитие туризма в Сямженском муниципальном округе на 2023 - 2027 годы"</t>
  </si>
  <si>
    <t>Подпрограмма "Молодежная политика в Сямженском муниципальном округе на 2023 - 2027 годы"</t>
  </si>
  <si>
    <t>Муниципальная программа «Совершенствование муниципального управления в  Сямженском  муниципальном  округе в 2021-2025 годах»</t>
  </si>
  <si>
    <t>Муниципальная программа "Обеспечение доступным и комфортным жильем граждан Сямженского муниципального округа на 2023-2027 годы"</t>
  </si>
  <si>
    <t>Муниципальная программа "Развитие физической культуры и спорта в Сямженском  округе на 2023 - 2027 годы"</t>
  </si>
  <si>
    <t>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округов и городских округов Вологодской области отдельными государственными полномочиями в сфере архивного дела"</t>
  </si>
  <si>
    <t>Организация и проведение спортивных мероприятий</t>
  </si>
  <si>
    <t>Уплата налогов, сборов и иных платежей</t>
  </si>
  <si>
    <t>Иные   закупки товаров, работ и услуг для государственных (муниципальных) нужд</t>
  </si>
  <si>
    <t>Основное мероприятие: "Обеспечение деятельности Управления финансов"</t>
  </si>
  <si>
    <t>Основное мероприятие: "Оказание содействия в обеспечении сельского населения доступным и комфортным жильем"</t>
  </si>
  <si>
    <t>Основное мероприятие: "Организация проведения комплексных кадастровых работ"</t>
  </si>
  <si>
    <t>Основное мероприятие: "Проведение надзорных мероприятий в рамках исполнения переданных государственных полномочий в области охраны окружающей среды"</t>
  </si>
  <si>
    <t>Основное мероприятие: "Проведение экологических мероприятий в области образования, культуры и просвещения населения"</t>
  </si>
  <si>
    <t>Основное мероприятие: "Ликвидация несанкционированных свалок"</t>
  </si>
  <si>
    <t>Основное мероприятие: "Отлов и содержание животных без владельцев"</t>
  </si>
  <si>
    <t>Основное мероприятие: "Обеспечение предоставления гражданам ежемесячной денежной компенсации расходов на оплату жилого помещения и (или) коммунальных услуг"</t>
  </si>
  <si>
    <t>Основное мероприятие: "Реализации регионального проекта "Финансовая поддержка семей при рождении детей"</t>
  </si>
  <si>
    <t>Основное мероприятие: "Создание качественных условий содержания и воспитания детей-сирот и детей, оставшихся без попечения родителей"</t>
  </si>
  <si>
    <t>Основное мероприятие: "Организация предоставления дошкольного, начального общего, основного общего, среднего общего образования в муниципальных образовательных организациях, а также дополнительного образования в общеобразовательных организациях"</t>
  </si>
  <si>
    <t>Основное мероприятие: "Обеспечение предоставления мер социальной поддержки отдельным категориям граждан в целях реализации права  на образование</t>
  </si>
  <si>
    <t>Основное мероприятие: "Мероприятия по обеспечению деятельности Управления образования"</t>
  </si>
  <si>
    <t>Основное мероприятие: "Организация летнего отдыха детей"</t>
  </si>
  <si>
    <t>Основное мероприятие: "Формирование комплексной системы выявления, развития и поддержки одаренных детей и молодых талантов"</t>
  </si>
  <si>
    <t>Основное мероприятие: "Единовременные компенсационные выплаты молодым специалистам"</t>
  </si>
  <si>
    <t>Основное мероприятие: "Доплата к стипендии студентам очной формы обучения"</t>
  </si>
  <si>
    <t>Основное мероприятие: "Реализация профилактических и пропагандистских мер, направленных на культурное, спортивное,нравственное,патриотическое воспитание и правовое просвещение граждан"</t>
  </si>
  <si>
    <t>Основное мероприятие: "Обеспечение охраны общественного порядка с участием народных дружин"</t>
  </si>
  <si>
    <t>Основное мероприятие: "Проведение мероприятий, направленных на предупреждение экстремизма и терроризма"</t>
  </si>
  <si>
    <t>Основное мероприятие: "Ремонт и капитальный ремонт автомобильных дорог местного значения  и искусственных сооружений "</t>
  </si>
  <si>
    <t>Основное мероприятие: "Содержание автомобильных дорог местного значения  и искусственных сооружений"</t>
  </si>
  <si>
    <t>Основное мероприятие: "Обеспечение деятельности муниципальных архивов"</t>
  </si>
  <si>
    <t>Основное мероприятие: "Организация библиотечно-информационного обслуживания населения"</t>
  </si>
  <si>
    <t>Основное мероприятие: "Организационно-массовая работа с молодежью"</t>
  </si>
  <si>
    <t>Основное мероприятие: "Обеспечение деятельности администрации округа"</t>
  </si>
  <si>
    <t>Основное мероприятие: "Обеспечение деятельности территориальных отделов"</t>
  </si>
  <si>
    <t>Основное мероприятие: "Развитие системы подготовки кадров"</t>
  </si>
  <si>
    <t>Основное мероприятие: "Совершенствование предоставления муниципальных услуг"</t>
  </si>
  <si>
    <t>Основное мероприятие: "Оказание поддержки отдельным категориям граждан на приобретение жилья"</t>
  </si>
  <si>
    <t>Основное мероприятие: "Осуществление отдельных государственных полномочий по предупреждению и ликвидации болезней животных, защите населения от болезней, общих для человека и животных"</t>
  </si>
  <si>
    <t>Основное мероприятие: "Дополнительное пенсионное обеспечение"</t>
  </si>
  <si>
    <t>Основное мероприятие: "Поддержка деятельности СОНКО, осуществляющих деятельность на территории округа"</t>
  </si>
  <si>
    <t>817</t>
  </si>
  <si>
    <t>879</t>
  </si>
  <si>
    <t>816</t>
  </si>
  <si>
    <t>Муниципальная программа "Переселение граждан из аварийного жилищного фонда на территории Сямженского муниципального округа на 2021-2025 годы"</t>
  </si>
  <si>
    <t>270000000</t>
  </si>
  <si>
    <t>Основное мероприятие: "Организация работ по сносу (разборка, демонтаж) аварийного жилищного фонда</t>
  </si>
  <si>
    <t>Реализация мероприятий по сносу аварийных зданий</t>
  </si>
  <si>
    <t>2700100000</t>
  </si>
  <si>
    <t>2700120850</t>
  </si>
  <si>
    <t>Основное мероприятие: "Содействие участию субъектов МСП (в том числе социальных предпринимателей) в выставках, ярмарках</t>
  </si>
  <si>
    <t>0500300000</t>
  </si>
  <si>
    <t>0500320450</t>
  </si>
  <si>
    <t>Основное мероприятие: Мероприятия по организации транспортного обслуживания населения на муниципальных маршрутах"</t>
  </si>
  <si>
    <t>0500600000</t>
  </si>
  <si>
    <t>05006S1370</t>
  </si>
  <si>
    <t>0500400000</t>
  </si>
  <si>
    <t>05004S1250</t>
  </si>
  <si>
    <t xml:space="preserve">Основное мероприятие: "Реализация регионального проекта "Формирование комфортной городской среды в части благоустройства дворовых и общественных территорий муниципальных образований области" </t>
  </si>
  <si>
    <t>150F271552</t>
  </si>
  <si>
    <t>Основное мероприятие: "Создание и развитие социальной, инженерной и транспортной инфраструктур на сельских территориях"</t>
  </si>
  <si>
    <t>1700200000</t>
  </si>
  <si>
    <t>17002S3040</t>
  </si>
  <si>
    <t>Основное мероприятие: "Уличное освещение"</t>
  </si>
  <si>
    <t>1701100000</t>
  </si>
  <si>
    <t>1701122550</t>
  </si>
  <si>
    <t>1701000000</t>
  </si>
  <si>
    <t>17010S1090</t>
  </si>
  <si>
    <t>Основное мероприятие: "Обеспечение публичных нормативных обязательств Сямженского муниципального округа"</t>
  </si>
  <si>
    <t>1910383010</t>
  </si>
  <si>
    <t>1910283030</t>
  </si>
  <si>
    <t>Основное мероприятие: "Обеспечение питанием обучающихся с ограниченными возможностями здоровья, не проживающих в организациях, осуществляющих образовательную деятельность по адаптивным основным общеобразовательным программам"</t>
  </si>
  <si>
    <t>2010700000</t>
  </si>
  <si>
    <t>20107S1490</t>
  </si>
  <si>
    <t>Расходы на выплату персоналу казенных учреждений</t>
  </si>
  <si>
    <t>Субсидии автономным учреждениям</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</si>
  <si>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учреждениях"</t>
  </si>
  <si>
    <t>20103L3041</t>
  </si>
  <si>
    <t>Основное мероприятие: "Предоставление ежемесячного денежного вознаграждения за классное руководство педагогическим работникам муниципальных образовательных организаций, реализующих программы начального общего, основного общего и среднего общего образования, в том числе адаптивные основные общеобразовательные программы"</t>
  </si>
  <si>
    <t>2010600000</t>
  </si>
  <si>
    <t>Основное мероприятие: Обеспечение питанием обучающихся с ограниченными возможностями здоровья не проживающих в организациях, осуществляющих образовательную деятельность по основным общеобразовательным программам"</t>
  </si>
  <si>
    <t>2020127010</t>
  </si>
  <si>
    <t>2020304200</t>
  </si>
  <si>
    <t>2020304210</t>
  </si>
  <si>
    <t>Основное мероприятие: "Сохранение и укрепление материально-технической базы МАУ СМР "ДОЦ "Солнечный"</t>
  </si>
  <si>
    <t>20204S1030</t>
  </si>
  <si>
    <t>2020600000</t>
  </si>
  <si>
    <t>2020600190</t>
  </si>
  <si>
    <t>Основное мероприятие: "Обеспечение предоставления органами местного самоуправления округа мер социальной поддержки отдельным категориям граждан в целях реализации права  на образование"</t>
  </si>
  <si>
    <t>2020272020</t>
  </si>
  <si>
    <t>Подпрограмма "Привлечение молодых специалистов для работы в муниципальных образовательных организациях Сямженского муниципального округа"</t>
  </si>
  <si>
    <t>Основное мероприятие: приобретение услуг распределительно-логистического центра"</t>
  </si>
  <si>
    <t>Приобретение услуг распределительно-логистического центра</t>
  </si>
  <si>
    <t>Иные закупки товаров, работ и услуг для государственных (муниципальных) нужд</t>
  </si>
  <si>
    <t>20207S1460</t>
  </si>
  <si>
    <t>Основное мероприятие: " Реализация отдельных госудпарственных полномочий в сфере административных отношений"</t>
  </si>
  <si>
    <t>2110700000</t>
  </si>
  <si>
    <t>2110772311</t>
  </si>
  <si>
    <t>Основное мероприятие: "Мероприятия по предупреждению и смягчению последствий чрезвычайных ситуаций и стихийных бедствий природного и пантогенного характера"</t>
  </si>
  <si>
    <t>2110600000</t>
  </si>
  <si>
    <t>2110621010</t>
  </si>
  <si>
    <t>Основное мероприятие: "Обеспечение профилактики  правонарушений, в том числе повторных, совершаемых несовершеннолетними"</t>
  </si>
  <si>
    <t>Основное мероприятие: "Совершенствование имеющихся и внедрение новых технологий и методов профилактической работы с несовершеннолетними, включая повышение эффективности межведомственного взаимодействия"</t>
  </si>
  <si>
    <t>Основное мероприятие: "Предупреждение опасного поведения участников дорожного движения путем организации и проведения профилактических мероприятий и их информационно-пропагандическое сопровождение"</t>
  </si>
  <si>
    <t>2210300000</t>
  </si>
  <si>
    <t>2210341310</t>
  </si>
  <si>
    <t>Основное мероприятие: "Обеспечение деятельности музеев"</t>
  </si>
  <si>
    <t>Основное мероприятие: "Обеспечение деятельности учреждений культурно-досугового типа, подготовка сельских территорий к проведению праздников"</t>
  </si>
  <si>
    <t>2320351590</t>
  </si>
  <si>
    <t>Основное мероприятие: "Реализация регионального проекта "Культурная среда"</t>
  </si>
  <si>
    <t>2320400000</t>
  </si>
  <si>
    <t>Основное мероприятие: "Мероприятия в сфере туризма"</t>
  </si>
  <si>
    <t>2400400000</t>
  </si>
  <si>
    <t>2400400190</t>
  </si>
  <si>
    <t>2400470030</t>
  </si>
  <si>
    <t>Подпрограмма "Физическая культура и массовый спорт в Сямженском муниципальном округе на 2023-2027 годы"</t>
  </si>
  <si>
    <t>Основное мероприятие: "Обеспечение организации и проведения физкультурных мероприятий и массовых спортивных мероприятий"</t>
  </si>
  <si>
    <t>2610000000</t>
  </si>
  <si>
    <t>2610100000</t>
  </si>
  <si>
    <t>26101S1760</t>
  </si>
  <si>
    <t>Подпрограмма "Система подготовки спортивного резерва в Сямженском муниципальном округе на 2023-2027 годы"</t>
  </si>
  <si>
    <t>Основное мероприятие: "Формирование спортивных команд округа и обеспечение их участия в спортивных мероприятиях областного уровня"</t>
  </si>
  <si>
    <t>2620000000</t>
  </si>
  <si>
    <t>2620200000</t>
  </si>
  <si>
    <t>2620220600</t>
  </si>
  <si>
    <t>Основное мероприятие: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</si>
  <si>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</si>
  <si>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ИТОГО:</t>
  </si>
  <si>
    <t>2020700000</t>
  </si>
  <si>
    <t>2010404230</t>
  </si>
  <si>
    <t>2010470030</t>
  </si>
  <si>
    <t>Основное мероприятие: "Мероприятия по созданию условий для развития мобильной торговли в малонаселенных и труднодоступных населенных пунктах"</t>
  </si>
  <si>
    <t>Муниципальная программа "Формирование современной городской среды на территории села Сямжа Сямженского муниципального округа на 2018-2025 годы"</t>
  </si>
  <si>
    <t>Основное мероприятие: "Обеспечение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t>
  </si>
  <si>
    <t>Строительство, реконструкция и капитальный ремонт централизованных систем  водоснабжения и водоотведения</t>
  </si>
  <si>
    <t>Организация и проведение на территории муниципального образования организованных занятий граждан</t>
  </si>
  <si>
    <t>Реализация мероприятий по рекультивации земельных участков, занятых несанкционированными свалками</t>
  </si>
  <si>
    <t>18203S3390</t>
  </si>
  <si>
    <t>1910483030</t>
  </si>
  <si>
    <t>1910400000</t>
  </si>
  <si>
    <t>Основное мероприятие: "Предоставление мер социальной поддержки отдельным категориям граждан за счет средств бюджета муниципального округа"</t>
  </si>
  <si>
    <t>201ЕВ00000</t>
  </si>
  <si>
    <t>201ЕВ51790</t>
  </si>
  <si>
    <t>Основное мероприятие: "Подготовка объектов теплоэнергетики к работе в осенне-зимний период"</t>
  </si>
  <si>
    <t>1700300000</t>
  </si>
  <si>
    <t>Проведение мероприятий с несовершеннолетними состоящими на различных видах учета</t>
  </si>
  <si>
    <t>2210241210</t>
  </si>
  <si>
    <t>Основное мероприятие: "Строительство, ремонт и обустройство источников нецентрализованного водоснабжения"</t>
  </si>
  <si>
    <t>Мероприятия по подготовке объектов теплоэнергетики к работе в осенне-зимний период</t>
  </si>
  <si>
    <t>17003S3150</t>
  </si>
  <si>
    <t>Основное мероприятие: "Обеспечение персонифицированного финансирования дополнительного образования детей"</t>
  </si>
  <si>
    <t>Обеспечение персонифицированного финансирования дополнительного образования детей</t>
  </si>
  <si>
    <t xml:space="preserve">Субсидии  бюджетным  учреждениям  </t>
  </si>
  <si>
    <t>Мероприятия по благоустройству дворовых территорий</t>
  </si>
  <si>
    <t>150F271551</t>
  </si>
  <si>
    <t>1700223040</t>
  </si>
  <si>
    <t>1820323390</t>
  </si>
  <si>
    <t xml:space="preserve">Проведение военно-патриотических сборов "Неделя в армии" </t>
  </si>
  <si>
    <t>22102S1350</t>
  </si>
  <si>
    <t>Подготовка сельских территорий к проведению праздников</t>
  </si>
  <si>
    <t>2400300190</t>
  </si>
  <si>
    <t>2400370030</t>
  </si>
  <si>
    <t>Мероприятия по созданию условий для занятия инвалидов и лиц с ограниченными возможностями здоровья физической культурой и спортом</t>
  </si>
  <si>
    <t>Основное мероприятие: "Обеспечение деятельности Контрольно-счетной комиссии Сямженского муниципального округа"</t>
  </si>
  <si>
    <t>240600000</t>
  </si>
  <si>
    <t>2406000190</t>
  </si>
  <si>
    <t>813</t>
  </si>
  <si>
    <t>Глава муниципального образования</t>
  </si>
  <si>
    <t>Расходы на выплату персоналу государственных (муниципальных) органов</t>
  </si>
  <si>
    <t>2400300191</t>
  </si>
  <si>
    <t>Мероприятия по антитеррористической защищенности мест массового пребывания людей</t>
  </si>
  <si>
    <t>21102S1130</t>
  </si>
  <si>
    <t>Основное мероприятие: "Обеспечение деятельности Представительного Собрания округа"</t>
  </si>
  <si>
    <t>819</t>
  </si>
  <si>
    <t>2400272250</t>
  </si>
  <si>
    <t>2400500000</t>
  </si>
  <si>
    <t>2400500190</t>
  </si>
  <si>
    <t>Расходы на обеспечение функцмй муниципальных органов</t>
  </si>
  <si>
    <t>Мероприятия по организации уличного освещения населенных пунктов в темное время суток</t>
  </si>
  <si>
    <t>Основное мероприятие: "Осуществление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</si>
  <si>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Мероприятия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</si>
  <si>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20110S1180</t>
  </si>
  <si>
    <t>Основное мероприятие:"Предоставление общедоступного дополнительного образования детей"</t>
  </si>
  <si>
    <t>Мероприятия по организации библиотечно-информационного обслуживания населения</t>
  </si>
  <si>
    <t>Мероприятия по обеспечению деятельности музеев</t>
  </si>
  <si>
    <t>Мероприятия по обеспечению деятельности учреждений культурно-досугового типа, подготовка сельских территорий к проведению праздников</t>
  </si>
  <si>
    <t>Подпрограмма "Социальная реабилитация лиц, освободившихся из мест лишения свободы, и осужденных без изоляции от общества"</t>
  </si>
  <si>
    <t>Основное мероприятие: "Создание условий для социальной адаптации и реабилитации лиц, освободившихся из мест лишения свободы, оказания им социальной помощи, направленной на восстановление утраченных социальных связей"</t>
  </si>
  <si>
    <t>Мепорриятия по обеспечению социальной, правовой и иной помощи лицам, освободившимся из мест лишения свободы, восстановления ими утраченных и нарушенных способностей к бытовой, социальной и
профессиональной деятельности, интеграции их в общество</t>
  </si>
  <si>
    <t>2140224080</t>
  </si>
  <si>
    <t>2140000000</t>
  </si>
  <si>
    <t>Приобретение подвижного пассажирского транспорта общего пользования (автобусов) для осуществления перевозок пассажиров и багажа на муниципальных маршрутах регулярных перевозок</t>
  </si>
  <si>
    <t>0500697330</t>
  </si>
  <si>
    <t>Мероприятия по благоустройству общественных территорий (обустройство детских спортивных площадок)</t>
  </si>
  <si>
    <t>150F271553</t>
  </si>
  <si>
    <t>Мероприятия по текущему содержанию опорной сети автомобильных дорог общего пользования местного значения</t>
  </si>
  <si>
    <t>22103S1510</t>
  </si>
  <si>
    <t>Мероприятия по поддержке сельских учреждений культуры и лучших работников сельских учреждений</t>
  </si>
  <si>
    <t>232А255192</t>
  </si>
  <si>
    <t>Мероприятия по ликвидации несанкционированных свалок</t>
  </si>
  <si>
    <t>22103S1350</t>
  </si>
  <si>
    <t>2220300000</t>
  </si>
  <si>
    <t>22203S1360</t>
  </si>
  <si>
    <t>17002S2270</t>
  </si>
  <si>
    <t>Реализация мероприятий в рамках проекта "Народный бюджет"</t>
  </si>
  <si>
    <t>Основное мероприятие: "Реализация мероприятий в рамках проекта "Народный бюджет"</t>
  </si>
  <si>
    <t>18102S2270</t>
  </si>
  <si>
    <t>1810200000</t>
  </si>
  <si>
    <t>17004S2270</t>
  </si>
  <si>
    <t>1700400000</t>
  </si>
  <si>
    <t>Основное мероприятие: Организация работ по ликвидации (разборка, демонтаж) объектов недвижимости</t>
  </si>
  <si>
    <t>17011S2270</t>
  </si>
  <si>
    <t>Мероприятия по предотвращению распространения сорного растения борщевик Сосновского за счет средств бюджета округа</t>
  </si>
  <si>
    <t>1830311400</t>
  </si>
  <si>
    <t>23203S2270</t>
  </si>
  <si>
    <t>Основное мероприятие: "Обеспечение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t>
  </si>
  <si>
    <t>1910683040</t>
  </si>
  <si>
    <t>1910600000</t>
  </si>
  <si>
    <t>2020883030</t>
  </si>
  <si>
    <t>2020800000</t>
  </si>
  <si>
    <t>Основное мероприятие: "Реализация регионального проекта "Мы ИПРАвда в спорте"</t>
  </si>
  <si>
    <t>261Р500000</t>
  </si>
  <si>
    <t>261Р571610</t>
  </si>
  <si>
    <t>Основное мероприятие: "Предоставление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</si>
  <si>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Вологодской области</t>
  </si>
  <si>
    <t>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</si>
  <si>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1700323150</t>
  </si>
  <si>
    <t>Приложение №6                                                                                                               к Постановлению Администрации</t>
  </si>
  <si>
    <t>Исполнение бюджетных ассигнований Сямженского муниципального округа Вологодской области на реализацию муниципальных программ за 1 квартал 2024 года</t>
  </si>
  <si>
    <t>Утверждено (тыс. руб.)</t>
  </si>
  <si>
    <t>Исполнено (тыс. руб.)</t>
  </si>
  <si>
    <t>% исполнения</t>
  </si>
  <si>
    <t>0</t>
  </si>
  <si>
    <t>от 23.04.2024 № 221</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</si>
</sst>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quot;0&quot;#;\-&quot;0&quot;#;00"/>
    <numFmt numFmtId="182" formatCode="#0.0;\-#0;"/>
    <numFmt numFmtId="183" formatCode="#0.0;\-#0.00;"/>
    <numFmt numFmtId="184" formatCode="#0.0;\-#0.000;"/>
    <numFmt numFmtId="185" formatCode="#,##0.0"/>
    <numFmt numFmtId="186" formatCode="000000"/>
  </numFmts>
  <fonts count="50">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4"/>
      <color indexed="8"/>
      <name val="Times New Roman"/>
      <family val="1"/>
    </font>
    <font>
      <sz val="16"/>
      <name val="Times New Roman"/>
      <family val="1"/>
    </font>
    <font>
      <sz val="10"/>
      <name val="Arial"/>
      <family val="2"/>
    </font>
    <font>
      <b/>
      <sz val="16"/>
      <name val="Times New Roman"/>
      <family val="1"/>
    </font>
    <font>
      <b/>
      <sz val="14"/>
      <color indexed="8"/>
      <name val="Times New Roman"/>
      <family val="1"/>
    </font>
    <font>
      <i/>
      <sz val="14"/>
      <name val="Times New Roman"/>
      <family val="1"/>
    </font>
    <font>
      <b/>
      <i/>
      <sz val="14"/>
      <name val="Times New Roman"/>
      <family val="1"/>
    </font>
    <font>
      <b/>
      <i/>
      <sz val="16"/>
      <name val="Times New Roman"/>
      <family val="1"/>
    </font>
    <font>
      <b/>
      <i/>
      <sz val="14"/>
      <color indexed="8"/>
      <name val="Times New Roman"/>
      <family val="1"/>
    </font>
    <font>
      <sz val="14"/>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top style="thin"/>
      <bottom style="thin"/>
    </border>
    <border>
      <left style="thin"/>
      <right style="thin"/>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color indexed="8"/>
      </bottom>
    </border>
    <border>
      <left style="thin"/>
      <right>
        <color indexed="63"/>
      </right>
      <top style="thin"/>
      <bottom>
        <color indexed="63"/>
      </bottom>
    </border>
    <border>
      <left style="thin">
        <color indexed="8"/>
      </left>
      <right>
        <color indexed="63"/>
      </right>
      <top style="thin">
        <color indexed="8"/>
      </top>
      <bottom style="thin"/>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73">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1" fontId="1" fillId="0" borderId="10" xfId="0" applyNumberFormat="1" applyFont="1" applyFill="1" applyBorder="1" applyAlignment="1">
      <alignment horizontal="center" vertical="top" wrapText="1"/>
    </xf>
    <xf numFmtId="0" fontId="1" fillId="0" borderId="0" xfId="0" applyFont="1" applyFill="1" applyAlignment="1">
      <alignment vertical="top"/>
    </xf>
    <xf numFmtId="0" fontId="1" fillId="0" borderId="11" xfId="0" applyFont="1" applyFill="1" applyBorder="1" applyAlignment="1">
      <alignment horizontal="center" vertical="top" wrapText="1"/>
    </xf>
    <xf numFmtId="0" fontId="1" fillId="0" borderId="0" xfId="0" applyFont="1" applyFill="1" applyAlignment="1">
      <alignment horizontal="center" wrapText="1"/>
    </xf>
    <xf numFmtId="0" fontId="0" fillId="0" borderId="0" xfId="0" applyBorder="1" applyAlignment="1">
      <alignment/>
    </xf>
    <xf numFmtId="49" fontId="1" fillId="0" borderId="0" xfId="0" applyNumberFormat="1" applyFont="1" applyFill="1" applyAlignment="1">
      <alignment/>
    </xf>
    <xf numFmtId="49" fontId="1" fillId="0" borderId="11" xfId="0" applyNumberFormat="1" applyFont="1" applyFill="1" applyBorder="1" applyAlignment="1">
      <alignment horizontal="center" vertical="top" wrapText="1"/>
    </xf>
    <xf numFmtId="0" fontId="2" fillId="0" borderId="0" xfId="0" applyFont="1" applyFill="1" applyAlignment="1">
      <alignment/>
    </xf>
    <xf numFmtId="0" fontId="2" fillId="0" borderId="0" xfId="0" applyFont="1" applyFill="1" applyBorder="1" applyAlignment="1">
      <alignment horizontal="left" vertical="top" wrapText="1"/>
    </xf>
    <xf numFmtId="0" fontId="1" fillId="0" borderId="0" xfId="0" applyFont="1" applyFill="1" applyBorder="1" applyAlignment="1">
      <alignment horizontal="left" wrapText="1" indent="3"/>
    </xf>
    <xf numFmtId="0" fontId="1" fillId="0" borderId="0" xfId="0" applyFont="1" applyFill="1" applyBorder="1" applyAlignment="1">
      <alignment wrapText="1"/>
    </xf>
    <xf numFmtId="0" fontId="1" fillId="0" borderId="0" xfId="0" applyFont="1" applyFill="1" applyBorder="1" applyAlignment="1">
      <alignment horizontal="center" wrapText="1"/>
    </xf>
    <xf numFmtId="49" fontId="1" fillId="0" borderId="0" xfId="0" applyNumberFormat="1" applyFont="1" applyFill="1" applyBorder="1" applyAlignment="1">
      <alignment/>
    </xf>
    <xf numFmtId="0" fontId="1" fillId="0" borderId="0" xfId="0" applyFont="1" applyFill="1" applyBorder="1" applyAlignment="1">
      <alignment/>
    </xf>
    <xf numFmtId="185" fontId="1" fillId="0" borderId="0" xfId="0" applyNumberFormat="1" applyFont="1" applyFill="1" applyBorder="1" applyAlignment="1">
      <alignment/>
    </xf>
    <xf numFmtId="49" fontId="2" fillId="0" borderId="10" xfId="0" applyNumberFormat="1" applyFont="1" applyFill="1" applyBorder="1" applyAlignment="1">
      <alignment horizontal="right" vertical="top" wrapText="1"/>
    </xf>
    <xf numFmtId="49" fontId="1" fillId="0" borderId="10" xfId="58" applyNumberFormat="1" applyFont="1" applyFill="1" applyBorder="1" applyAlignment="1">
      <alignment horizontal="right" vertical="top"/>
    </xf>
    <xf numFmtId="49" fontId="1" fillId="0" borderId="10" xfId="0" applyNumberFormat="1" applyFont="1" applyFill="1" applyBorder="1" applyAlignment="1">
      <alignment horizontal="right" vertical="top" wrapText="1"/>
    </xf>
    <xf numFmtId="49" fontId="2" fillId="0" borderId="10" xfId="58" applyNumberFormat="1" applyFont="1" applyFill="1" applyBorder="1" applyAlignment="1">
      <alignment horizontal="right" vertical="top"/>
    </xf>
    <xf numFmtId="0" fontId="1" fillId="33" borderId="12" xfId="0" applyNumberFormat="1" applyFont="1" applyFill="1" applyBorder="1" applyAlignment="1" applyProtection="1">
      <alignment vertical="top" wrapText="1"/>
      <protection/>
    </xf>
    <xf numFmtId="0" fontId="1" fillId="33" borderId="13" xfId="0" applyNumberFormat="1" applyFont="1" applyFill="1" applyBorder="1" applyAlignment="1" applyProtection="1">
      <alignment vertical="top" wrapText="1"/>
      <protection/>
    </xf>
    <xf numFmtId="0" fontId="5" fillId="0" borderId="0" xfId="0" applyFont="1" applyAlignment="1">
      <alignment vertical="top" wrapText="1"/>
    </xf>
    <xf numFmtId="0" fontId="1" fillId="0" borderId="10" xfId="0" applyFont="1" applyFill="1" applyBorder="1" applyAlignment="1">
      <alignment horizontal="center" vertical="top"/>
    </xf>
    <xf numFmtId="185" fontId="8" fillId="0" borderId="10" xfId="0" applyNumberFormat="1" applyFont="1" applyFill="1" applyBorder="1" applyAlignment="1">
      <alignment horizontal="right" indent="1"/>
    </xf>
    <xf numFmtId="185" fontId="6" fillId="0" borderId="10" xfId="0" applyNumberFormat="1" applyFont="1" applyFill="1" applyBorder="1" applyAlignment="1">
      <alignment horizontal="right" indent="1"/>
    </xf>
    <xf numFmtId="0" fontId="6" fillId="0" borderId="10" xfId="0" applyFont="1" applyFill="1" applyBorder="1" applyAlignment="1">
      <alignment horizontal="right" indent="1"/>
    </xf>
    <xf numFmtId="174" fontId="6" fillId="0" borderId="10" xfId="0" applyNumberFormat="1" applyFont="1" applyFill="1" applyBorder="1" applyAlignment="1">
      <alignment horizontal="right" indent="1"/>
    </xf>
    <xf numFmtId="0" fontId="1" fillId="0" borderId="10" xfId="53" applyNumberFormat="1" applyFont="1" applyFill="1" applyBorder="1" applyAlignment="1" applyProtection="1">
      <alignment horizontal="left" wrapText="1"/>
      <protection hidden="1"/>
    </xf>
    <xf numFmtId="49" fontId="1" fillId="0" borderId="10" xfId="0" applyNumberFormat="1" applyFont="1" applyFill="1" applyBorder="1" applyAlignment="1">
      <alignment horizontal="right" wrapText="1"/>
    </xf>
    <xf numFmtId="0" fontId="5" fillId="0" borderId="10" xfId="0" applyFont="1" applyBorder="1" applyAlignment="1">
      <alignment horizontal="left" vertical="center" wrapText="1"/>
    </xf>
    <xf numFmtId="49" fontId="1" fillId="0" borderId="0" xfId="0" applyNumberFormat="1" applyFont="1" applyFill="1" applyBorder="1" applyAlignment="1" applyProtection="1">
      <alignment horizontal="right" vertical="center"/>
      <protection/>
    </xf>
    <xf numFmtId="0" fontId="9" fillId="0" borderId="12"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2" fillId="0" borderId="10" xfId="53" applyNumberFormat="1" applyFont="1" applyFill="1" applyBorder="1" applyAlignment="1" applyProtection="1">
      <alignment horizontal="left" wrapText="1"/>
      <protection hidden="1"/>
    </xf>
    <xf numFmtId="0" fontId="1" fillId="0" borderId="14" xfId="0" applyFont="1" applyFill="1" applyBorder="1" applyAlignment="1">
      <alignment horizontal="center" vertical="top" wrapText="1"/>
    </xf>
    <xf numFmtId="0" fontId="1" fillId="33"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right"/>
      <protection/>
    </xf>
    <xf numFmtId="49" fontId="2" fillId="0" borderId="10" xfId="0" applyNumberFormat="1" applyFont="1" applyFill="1" applyBorder="1" applyAlignment="1">
      <alignment horizontal="right" wrapText="1"/>
    </xf>
    <xf numFmtId="49" fontId="1" fillId="0" borderId="12" xfId="0" applyNumberFormat="1" applyFont="1" applyFill="1" applyBorder="1" applyAlignment="1" applyProtection="1">
      <alignment horizontal="right"/>
      <protection/>
    </xf>
    <xf numFmtId="0" fontId="9" fillId="0" borderId="15" xfId="0" applyNumberFormat="1" applyFont="1" applyFill="1" applyBorder="1" applyAlignment="1" applyProtection="1">
      <alignment horizontal="left" wrapText="1"/>
      <protection/>
    </xf>
    <xf numFmtId="0" fontId="1" fillId="33" borderId="12" xfId="0" applyNumberFormat="1" applyFont="1" applyFill="1" applyBorder="1" applyAlignment="1" applyProtection="1">
      <alignment horizontal="justify" vertical="top" wrapText="1"/>
      <protection/>
    </xf>
    <xf numFmtId="0" fontId="1" fillId="0" borderId="10" xfId="0" applyFont="1" applyFill="1" applyBorder="1" applyAlignment="1">
      <alignment horizontal="left" vertical="top" wrapText="1" indent="1"/>
    </xf>
    <xf numFmtId="0" fontId="1" fillId="0" borderId="10" xfId="0" applyFont="1" applyFill="1" applyBorder="1" applyAlignment="1">
      <alignment horizontal="left" wrapText="1"/>
    </xf>
    <xf numFmtId="0" fontId="1" fillId="33" borderId="16" xfId="0" applyNumberFormat="1" applyFont="1" applyFill="1" applyBorder="1" applyAlignment="1" applyProtection="1">
      <alignment horizontal="justify" vertical="top" wrapText="1"/>
      <protection/>
    </xf>
    <xf numFmtId="0" fontId="1" fillId="33" borderId="10" xfId="0" applyFont="1" applyFill="1" applyBorder="1" applyAlignment="1">
      <alignment horizontal="left" wrapText="1"/>
    </xf>
    <xf numFmtId="0" fontId="1" fillId="0" borderId="10" xfId="0" applyFont="1" applyFill="1" applyBorder="1" applyAlignment="1">
      <alignment horizontal="left" wrapText="1" indent="2"/>
    </xf>
    <xf numFmtId="0" fontId="1" fillId="0" borderId="10" xfId="0" applyFont="1" applyFill="1" applyBorder="1" applyAlignment="1">
      <alignment horizontal="left" wrapText="1" indent="3"/>
    </xf>
    <xf numFmtId="0" fontId="1" fillId="33" borderId="15" xfId="0" applyNumberFormat="1" applyFont="1" applyFill="1" applyBorder="1" applyAlignment="1" applyProtection="1">
      <alignment horizontal="left" vertical="top" wrapText="1" indent="2"/>
      <protection/>
    </xf>
    <xf numFmtId="0" fontId="1" fillId="33" borderId="17" xfId="0" applyNumberFormat="1" applyFont="1" applyFill="1" applyBorder="1" applyAlignment="1" applyProtection="1">
      <alignment horizontal="left" vertical="top" wrapText="1" indent="2"/>
      <protection/>
    </xf>
    <xf numFmtId="0" fontId="5" fillId="0" borderId="10" xfId="0" applyNumberFormat="1" applyFont="1" applyFill="1" applyBorder="1" applyAlignment="1" applyProtection="1">
      <alignment horizontal="left" wrapText="1"/>
      <protection/>
    </xf>
    <xf numFmtId="0" fontId="1" fillId="0" borderId="0" xfId="0" applyFont="1" applyFill="1" applyAlignment="1">
      <alignment horizontal="right" wrapText="1"/>
    </xf>
    <xf numFmtId="0" fontId="2" fillId="0" borderId="0" xfId="0" applyFont="1" applyFill="1" applyBorder="1" applyAlignment="1">
      <alignment horizontal="center" vertical="top" wrapText="1"/>
    </xf>
    <xf numFmtId="0" fontId="2" fillId="33" borderId="10" xfId="0" applyNumberFormat="1" applyFont="1" applyFill="1" applyBorder="1" applyAlignment="1" applyProtection="1">
      <alignment horizontal="left" vertical="top" wrapText="1"/>
      <protection/>
    </xf>
    <xf numFmtId="0" fontId="6" fillId="33" borderId="12" xfId="0" applyNumberFormat="1" applyFont="1" applyFill="1" applyBorder="1" applyAlignment="1" applyProtection="1">
      <alignment horizontal="left" vertical="top" wrapText="1"/>
      <protection/>
    </xf>
    <xf numFmtId="0" fontId="1" fillId="33" borderId="12" xfId="0" applyNumberFormat="1" applyFont="1" applyFill="1" applyBorder="1" applyAlignment="1" applyProtection="1">
      <alignment horizontal="left" vertical="top" wrapText="1"/>
      <protection/>
    </xf>
    <xf numFmtId="0" fontId="1" fillId="33" borderId="18" xfId="0" applyNumberFormat="1" applyFont="1" applyFill="1" applyBorder="1" applyAlignment="1" applyProtection="1">
      <alignment horizontal="left" vertical="top" wrapText="1"/>
      <protection/>
    </xf>
    <xf numFmtId="0" fontId="2" fillId="33" borderId="18" xfId="0" applyNumberFormat="1" applyFont="1" applyFill="1" applyBorder="1" applyAlignment="1" applyProtection="1">
      <alignment horizontal="left" vertical="top" wrapText="1"/>
      <protection/>
    </xf>
    <xf numFmtId="0" fontId="1" fillId="33" borderId="15" xfId="0" applyNumberFormat="1" applyFont="1" applyFill="1" applyBorder="1" applyAlignment="1" applyProtection="1">
      <alignment horizontal="left" vertical="top" wrapText="1"/>
      <protection/>
    </xf>
    <xf numFmtId="0" fontId="2" fillId="33" borderId="12" xfId="0" applyNumberFormat="1" applyFont="1" applyFill="1" applyBorder="1" applyAlignment="1" applyProtection="1">
      <alignment horizontal="left" vertical="top" wrapText="1"/>
      <protection/>
    </xf>
    <xf numFmtId="0" fontId="2" fillId="33" borderId="19" xfId="0" applyNumberFormat="1" applyFont="1" applyFill="1" applyBorder="1" applyAlignment="1" applyProtection="1">
      <alignment horizontal="left" vertical="top" wrapText="1"/>
      <protection/>
    </xf>
    <xf numFmtId="0" fontId="1" fillId="33" borderId="16" xfId="0" applyNumberFormat="1" applyFont="1" applyFill="1" applyBorder="1" applyAlignment="1" applyProtection="1">
      <alignment horizontal="left" vertical="top" wrapText="1"/>
      <protection/>
    </xf>
    <xf numFmtId="0" fontId="11" fillId="33" borderId="10" xfId="0" applyNumberFormat="1" applyFont="1" applyFill="1" applyBorder="1" applyAlignment="1" applyProtection="1">
      <alignment horizontal="left" vertical="top" wrapText="1"/>
      <protection/>
    </xf>
    <xf numFmtId="0" fontId="9" fillId="0" borderId="10" xfId="0" applyFont="1" applyBorder="1" applyAlignment="1">
      <alignment horizontal="left" vertical="center" wrapText="1"/>
    </xf>
    <xf numFmtId="0" fontId="1"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0" fontId="2" fillId="0" borderId="10" xfId="0" applyFont="1" applyFill="1" applyBorder="1" applyAlignment="1">
      <alignment horizontal="left" wrapText="1"/>
    </xf>
    <xf numFmtId="0" fontId="2" fillId="0" borderId="10" xfId="0" applyFont="1" applyFill="1" applyBorder="1" applyAlignment="1">
      <alignment horizontal="left" vertical="top" wrapText="1"/>
    </xf>
    <xf numFmtId="0" fontId="1" fillId="33" borderId="0"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1" fillId="33" borderId="19" xfId="0" applyNumberFormat="1" applyFont="1" applyFill="1" applyBorder="1" applyAlignment="1" applyProtection="1">
      <alignment horizontal="left" vertical="top" wrapText="1"/>
      <protection/>
    </xf>
    <xf numFmtId="0" fontId="5" fillId="0" borderId="10" xfId="0" applyFont="1" applyFill="1" applyBorder="1" applyAlignment="1">
      <alignment horizontal="left" vertical="center" wrapText="1"/>
    </xf>
    <xf numFmtId="0" fontId="1" fillId="0" borderId="19" xfId="0" applyNumberFormat="1" applyFont="1" applyFill="1" applyBorder="1" applyAlignment="1" applyProtection="1">
      <alignment horizontal="left" vertical="top" wrapText="1"/>
      <protection/>
    </xf>
    <xf numFmtId="0" fontId="1" fillId="0" borderId="0" xfId="0" applyFont="1" applyFill="1" applyBorder="1" applyAlignment="1">
      <alignment horizontal="left" wrapText="1"/>
    </xf>
    <xf numFmtId="0" fontId="1" fillId="0" borderId="0" xfId="0" applyFont="1" applyFill="1" applyAlignment="1">
      <alignment horizontal="left" wrapText="1"/>
    </xf>
    <xf numFmtId="49" fontId="1"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xf>
    <xf numFmtId="185" fontId="2" fillId="0" borderId="0" xfId="0" applyNumberFormat="1" applyFont="1" applyFill="1" applyBorder="1" applyAlignment="1">
      <alignment horizontal="center"/>
    </xf>
    <xf numFmtId="0" fontId="1" fillId="0" borderId="0" xfId="0" applyFont="1" applyFill="1" applyAlignment="1">
      <alignment horizontal="center"/>
    </xf>
    <xf numFmtId="0" fontId="11" fillId="33" borderId="19" xfId="0" applyNumberFormat="1" applyFont="1" applyFill="1" applyBorder="1" applyAlignment="1" applyProtection="1">
      <alignment horizontal="left" vertical="top" wrapText="1"/>
      <protection/>
    </xf>
    <xf numFmtId="0" fontId="11" fillId="33" borderId="12" xfId="0" applyNumberFormat="1" applyFont="1" applyFill="1" applyBorder="1" applyAlignment="1" applyProtection="1">
      <alignment horizontal="left" vertical="top" wrapText="1"/>
      <protection/>
    </xf>
    <xf numFmtId="0" fontId="13" fillId="0" borderId="10" xfId="0" applyNumberFormat="1" applyFont="1" applyFill="1" applyBorder="1" applyAlignment="1" applyProtection="1">
      <alignment horizontal="left" wrapText="1"/>
      <protection/>
    </xf>
    <xf numFmtId="0" fontId="1" fillId="34" borderId="12"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left" vertical="top" wrapText="1"/>
      <protection/>
    </xf>
    <xf numFmtId="0" fontId="1" fillId="34" borderId="18" xfId="0" applyNumberFormat="1" applyFont="1" applyFill="1" applyBorder="1" applyAlignment="1" applyProtection="1">
      <alignment horizontal="left" vertical="top" wrapText="1"/>
      <protection/>
    </xf>
    <xf numFmtId="0" fontId="11" fillId="0" borderId="19" xfId="53" applyNumberFormat="1" applyFont="1" applyFill="1" applyBorder="1" applyAlignment="1" applyProtection="1">
      <alignment horizontal="left" wrapText="1"/>
      <protection hidden="1"/>
    </xf>
    <xf numFmtId="0" fontId="1" fillId="0" borderId="18" xfId="0" applyNumberFormat="1" applyFont="1" applyFill="1" applyBorder="1" applyAlignment="1" applyProtection="1">
      <alignment horizontal="left" vertical="top" wrapText="1"/>
      <protection/>
    </xf>
    <xf numFmtId="0" fontId="9"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10" xfId="0" applyFont="1" applyFill="1" applyBorder="1" applyAlignment="1">
      <alignment horizontal="left" vertical="justify"/>
    </xf>
    <xf numFmtId="0" fontId="10" fillId="0" borderId="10" xfId="0" applyNumberFormat="1" applyFont="1" applyFill="1" applyBorder="1" applyAlignment="1" applyProtection="1">
      <alignment horizontal="left" vertical="top" wrapText="1"/>
      <protection/>
    </xf>
    <xf numFmtId="0" fontId="11" fillId="0" borderId="10" xfId="53" applyNumberFormat="1" applyFont="1" applyFill="1" applyBorder="1" applyAlignment="1" applyProtection="1">
      <alignment horizontal="left" wrapText="1"/>
      <protection hidden="1"/>
    </xf>
    <xf numFmtId="0" fontId="1" fillId="34" borderId="0" xfId="0" applyNumberFormat="1" applyFont="1" applyFill="1" applyBorder="1" applyAlignment="1" applyProtection="1">
      <alignment horizontal="left" vertical="top" wrapText="1"/>
      <protection/>
    </xf>
    <xf numFmtId="0" fontId="9" fillId="0" borderId="10" xfId="0" applyFont="1" applyFill="1" applyBorder="1" applyAlignment="1">
      <alignment horizontal="left" vertical="justify"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xf>
    <xf numFmtId="0" fontId="11" fillId="0" borderId="0" xfId="0" applyNumberFormat="1" applyFont="1" applyFill="1" applyBorder="1" applyAlignment="1" applyProtection="1">
      <alignment horizontal="left" vertical="top" wrapText="1"/>
      <protection/>
    </xf>
    <xf numFmtId="0" fontId="5" fillId="0" borderId="10" xfId="0" applyFont="1" applyFill="1" applyBorder="1" applyAlignment="1">
      <alignment horizontal="left" wrapText="1"/>
    </xf>
    <xf numFmtId="0" fontId="9"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11" fillId="0" borderId="12" xfId="0" applyNumberFormat="1" applyFont="1" applyFill="1" applyBorder="1" applyAlignment="1" applyProtection="1">
      <alignment horizontal="left" vertical="top" wrapText="1"/>
      <protection/>
    </xf>
    <xf numFmtId="0" fontId="13" fillId="0" borderId="10" xfId="0" applyFont="1" applyFill="1" applyBorder="1" applyAlignment="1">
      <alignment horizontal="left" vertical="top" wrapText="1"/>
    </xf>
    <xf numFmtId="0" fontId="2" fillId="0" borderId="19" xfId="0" applyNumberFormat="1" applyFont="1" applyFill="1" applyBorder="1" applyAlignment="1" applyProtection="1">
      <alignment horizontal="left" vertical="top" wrapText="1"/>
      <protection/>
    </xf>
    <xf numFmtId="0" fontId="11" fillId="0" borderId="11"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vertical="top" wrapText="1"/>
      <protection/>
    </xf>
    <xf numFmtId="0" fontId="11" fillId="0" borderId="19" xfId="0" applyNumberFormat="1" applyFont="1" applyFill="1" applyBorder="1" applyAlignment="1" applyProtection="1">
      <alignment horizontal="left" vertical="top" wrapText="1"/>
      <protection/>
    </xf>
    <xf numFmtId="0" fontId="9" fillId="0" borderId="19" xfId="0" applyFont="1" applyFill="1" applyBorder="1" applyAlignment="1">
      <alignment horizontal="left" vertical="center" wrapText="1"/>
    </xf>
    <xf numFmtId="0" fontId="9" fillId="0" borderId="10" xfId="0" applyFont="1" applyFill="1" applyBorder="1" applyAlignment="1">
      <alignment vertical="center" wrapText="1"/>
    </xf>
    <xf numFmtId="0" fontId="13" fillId="0" borderId="10" xfId="0" applyFont="1" applyFill="1" applyBorder="1" applyAlignment="1">
      <alignment vertical="center" wrapText="1"/>
    </xf>
    <xf numFmtId="0" fontId="1" fillId="33" borderId="10" xfId="0" applyNumberFormat="1" applyFont="1" applyFill="1" applyBorder="1" applyAlignment="1" applyProtection="1">
      <alignment vertical="top" wrapText="1"/>
      <protection/>
    </xf>
    <xf numFmtId="0" fontId="11" fillId="0" borderId="20" xfId="0" applyFont="1" applyFill="1" applyBorder="1" applyAlignment="1">
      <alignment horizontal="left" wrapText="1"/>
    </xf>
    <xf numFmtId="0" fontId="15" fillId="0" borderId="0" xfId="0" applyFont="1" applyBorder="1" applyAlignment="1">
      <alignment/>
    </xf>
    <xf numFmtId="49" fontId="15" fillId="0" borderId="0" xfId="0" applyNumberFormat="1" applyFont="1" applyBorder="1" applyAlignment="1">
      <alignment/>
    </xf>
    <xf numFmtId="0" fontId="11" fillId="0" borderId="10" xfId="0" applyFont="1" applyBorder="1" applyAlignment="1">
      <alignment vertical="top" wrapText="1"/>
    </xf>
    <xf numFmtId="0" fontId="1" fillId="0" borderId="10" xfId="0" applyFont="1" applyBorder="1" applyAlignment="1">
      <alignment vertical="top" wrapText="1"/>
    </xf>
    <xf numFmtId="49" fontId="1" fillId="0" borderId="1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10" fillId="0" borderId="10" xfId="0" applyNumberFormat="1" applyFont="1" applyFill="1" applyBorder="1" applyAlignment="1" applyProtection="1">
      <alignment horizontal="left" vertical="center"/>
      <protection/>
    </xf>
    <xf numFmtId="49" fontId="11"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49" fontId="1" fillId="34" borderId="0" xfId="0" applyNumberFormat="1" applyFont="1" applyFill="1" applyBorder="1" applyAlignment="1" applyProtection="1">
      <alignment horizontal="left" vertical="center"/>
      <protection/>
    </xf>
    <xf numFmtId="49" fontId="2" fillId="0" borderId="11"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1" fillId="34" borderId="1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left" vertical="center"/>
      <protection/>
    </xf>
    <xf numFmtId="49" fontId="14"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protection/>
    </xf>
    <xf numFmtId="49" fontId="2" fillId="0" borderId="14" xfId="0" applyNumberFormat="1" applyFont="1" applyFill="1" applyBorder="1" applyAlignment="1" applyProtection="1">
      <alignment horizontal="left" vertical="center"/>
      <protection/>
    </xf>
    <xf numFmtId="49" fontId="2" fillId="0" borderId="10" xfId="0" applyNumberFormat="1" applyFont="1" applyFill="1" applyBorder="1" applyAlignment="1">
      <alignment horizontal="left" vertical="center" wrapText="1"/>
    </xf>
    <xf numFmtId="49" fontId="2" fillId="0" borderId="10" xfId="58" applyNumberFormat="1" applyFont="1" applyFill="1" applyBorder="1" applyAlignment="1">
      <alignment horizontal="left" vertical="center"/>
    </xf>
    <xf numFmtId="49" fontId="11" fillId="0" borderId="10" xfId="0" applyNumberFormat="1" applyFont="1" applyFill="1" applyBorder="1" applyAlignment="1">
      <alignment horizontal="left" vertical="center" wrapText="1"/>
    </xf>
    <xf numFmtId="49" fontId="11" fillId="0" borderId="10" xfId="58" applyNumberFormat="1" applyFont="1" applyFill="1" applyBorder="1" applyAlignment="1">
      <alignment horizontal="left" vertical="center"/>
    </xf>
    <xf numFmtId="49" fontId="1" fillId="0" borderId="10" xfId="0" applyNumberFormat="1" applyFont="1" applyFill="1" applyBorder="1" applyAlignment="1">
      <alignment horizontal="left" vertical="center" wrapText="1"/>
    </xf>
    <xf numFmtId="49" fontId="1" fillId="0" borderId="10" xfId="58"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49" fontId="1" fillId="0" borderId="16" xfId="0" applyNumberFormat="1" applyFont="1" applyFill="1" applyBorder="1" applyAlignment="1" applyProtection="1">
      <alignment horizontal="left" vertical="center"/>
      <protection/>
    </xf>
    <xf numFmtId="49" fontId="1" fillId="0" borderId="10" xfId="0" applyNumberFormat="1" applyFont="1" applyFill="1" applyBorder="1" applyAlignment="1">
      <alignment horizontal="left" vertical="center" wrapText="1"/>
    </xf>
    <xf numFmtId="49" fontId="1" fillId="0" borderId="10" xfId="58" applyNumberFormat="1" applyFont="1" applyFill="1" applyBorder="1" applyAlignment="1">
      <alignment horizontal="left" vertical="center"/>
    </xf>
    <xf numFmtId="49" fontId="1" fillId="0" borderId="21" xfId="0" applyNumberFormat="1" applyFont="1" applyFill="1" applyBorder="1" applyAlignment="1" applyProtection="1">
      <alignment horizontal="left" vertical="center"/>
      <protection/>
    </xf>
    <xf numFmtId="49" fontId="1" fillId="0" borderId="19" xfId="0" applyNumberFormat="1" applyFont="1" applyFill="1" applyBorder="1" applyAlignment="1">
      <alignment horizontal="left" vertical="center" wrapText="1"/>
    </xf>
    <xf numFmtId="49" fontId="1" fillId="0" borderId="12" xfId="0" applyNumberFormat="1" applyFont="1" applyFill="1" applyBorder="1" applyAlignment="1" applyProtection="1">
      <alignment horizontal="left" vertical="center"/>
      <protection/>
    </xf>
    <xf numFmtId="0" fontId="2" fillId="33" borderId="16" xfId="0" applyNumberFormat="1" applyFont="1" applyFill="1" applyBorder="1" applyAlignment="1" applyProtection="1">
      <alignment horizontal="left" vertical="center" wrapText="1"/>
      <protection/>
    </xf>
    <xf numFmtId="0" fontId="2" fillId="33" borderId="10" xfId="0" applyNumberFormat="1" applyFont="1" applyFill="1" applyBorder="1" applyAlignment="1" applyProtection="1">
      <alignment horizontal="left" vertical="center" wrapText="1"/>
      <protection/>
    </xf>
    <xf numFmtId="0" fontId="1" fillId="33" borderId="16"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horizontal="left" vertical="center" wrapText="1"/>
      <protection/>
    </xf>
    <xf numFmtId="0" fontId="1" fillId="33" borderId="22" xfId="0" applyNumberFormat="1" applyFont="1" applyFill="1" applyBorder="1" applyAlignment="1" applyProtection="1">
      <alignment horizontal="left" vertical="center" wrapText="1"/>
      <protection/>
    </xf>
    <xf numFmtId="49" fontId="1" fillId="33" borderId="10" xfId="0" applyNumberFormat="1" applyFont="1" applyFill="1" applyBorder="1" applyAlignment="1" applyProtection="1">
      <alignment horizontal="left" vertical="center" wrapText="1"/>
      <protection/>
    </xf>
    <xf numFmtId="0" fontId="1" fillId="33" borderId="23" xfId="0" applyNumberFormat="1" applyFont="1" applyFill="1" applyBorder="1" applyAlignment="1" applyProtection="1">
      <alignment horizontal="left" vertical="center" wrapText="1"/>
      <protection/>
    </xf>
    <xf numFmtId="0" fontId="1"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58" applyNumberFormat="1" applyFont="1" applyFill="1" applyBorder="1" applyAlignment="1">
      <alignment horizontal="left" vertical="center"/>
    </xf>
    <xf numFmtId="49" fontId="10" fillId="0" borderId="16" xfId="0" applyNumberFormat="1" applyFont="1" applyFill="1" applyBorder="1" applyAlignment="1" applyProtection="1">
      <alignment horizontal="left" vertical="center"/>
      <protection/>
    </xf>
    <xf numFmtId="49" fontId="1" fillId="0" borderId="22" xfId="0" applyNumberFormat="1" applyFont="1" applyFill="1" applyBorder="1" applyAlignment="1" applyProtection="1">
      <alignment horizontal="left" vertical="center"/>
      <protection/>
    </xf>
    <xf numFmtId="0" fontId="11" fillId="0" borderId="10" xfId="0"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0" xfId="58" applyNumberFormat="1"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1" fillId="0" borderId="18" xfId="0" applyNumberFormat="1" applyFont="1" applyFill="1" applyBorder="1" applyAlignment="1" applyProtection="1">
      <alignment horizontal="left" vertical="center"/>
      <protection/>
    </xf>
    <xf numFmtId="0" fontId="10" fillId="0" borderId="10" xfId="0" applyFont="1" applyFill="1" applyBorder="1" applyAlignment="1">
      <alignment horizontal="left" vertical="center" wrapText="1"/>
    </xf>
    <xf numFmtId="49" fontId="11" fillId="0" borderId="24" xfId="0" applyNumberFormat="1" applyFont="1" applyFill="1" applyBorder="1" applyAlignment="1" applyProtection="1">
      <alignment horizontal="left" vertical="center"/>
      <protection/>
    </xf>
    <xf numFmtId="49" fontId="1" fillId="35" borderId="10" xfId="0" applyNumberFormat="1" applyFont="1" applyFill="1" applyBorder="1" applyAlignment="1">
      <alignment horizontal="left" vertical="center" wrapText="1"/>
    </xf>
    <xf numFmtId="49" fontId="1" fillId="35" borderId="10" xfId="58" applyNumberFormat="1" applyFont="1" applyFill="1" applyBorder="1" applyAlignment="1">
      <alignment horizontal="left" vertical="center"/>
    </xf>
    <xf numFmtId="49" fontId="1" fillId="0" borderId="25" xfId="0" applyNumberFormat="1" applyFont="1" applyFill="1" applyBorder="1" applyAlignment="1" applyProtection="1">
      <alignment horizontal="left" vertical="center"/>
      <protection/>
    </xf>
    <xf numFmtId="49" fontId="11" fillId="0" borderId="22" xfId="0" applyNumberFormat="1" applyFont="1" applyFill="1" applyBorder="1" applyAlignment="1" applyProtection="1">
      <alignment horizontal="left" vertical="center"/>
      <protection/>
    </xf>
    <xf numFmtId="49" fontId="11" fillId="35" borderId="10" xfId="0" applyNumberFormat="1" applyFont="1" applyFill="1" applyBorder="1" applyAlignment="1">
      <alignment horizontal="left" vertical="center" wrapText="1"/>
    </xf>
    <xf numFmtId="49" fontId="11" fillId="35" borderId="10" xfId="58" applyNumberFormat="1" applyFont="1" applyFill="1" applyBorder="1" applyAlignment="1">
      <alignment horizontal="left" vertical="center"/>
    </xf>
    <xf numFmtId="49" fontId="2" fillId="0" borderId="16" xfId="0" applyNumberFormat="1" applyFont="1" applyFill="1" applyBorder="1" applyAlignment="1" applyProtection="1">
      <alignment horizontal="left" vertical="center"/>
      <protection/>
    </xf>
    <xf numFmtId="49" fontId="11" fillId="0" borderId="16" xfId="0" applyNumberFormat="1" applyFont="1" applyFill="1" applyBorder="1" applyAlignment="1" applyProtection="1">
      <alignment horizontal="left" vertical="center"/>
      <protection/>
    </xf>
    <xf numFmtId="49" fontId="1" fillId="35" borderId="10" xfId="0" applyNumberFormat="1" applyFont="1" applyFill="1" applyBorder="1" applyAlignment="1" applyProtection="1">
      <alignment horizontal="left" vertical="center"/>
      <protection/>
    </xf>
    <xf numFmtId="49" fontId="11" fillId="35" borderId="10" xfId="0" applyNumberFormat="1" applyFont="1" applyFill="1" applyBorder="1" applyAlignment="1" applyProtection="1">
      <alignment horizontal="left" vertical="center"/>
      <protection/>
    </xf>
    <xf numFmtId="49" fontId="1" fillId="0" borderId="23" xfId="0" applyNumberFormat="1" applyFont="1" applyFill="1" applyBorder="1" applyAlignment="1" applyProtection="1">
      <alignment horizontal="left" vertical="center"/>
      <protection/>
    </xf>
    <xf numFmtId="49" fontId="1" fillId="34" borderId="18" xfId="0" applyNumberFormat="1" applyFont="1" applyFill="1" applyBorder="1" applyAlignment="1" applyProtection="1">
      <alignment horizontal="left" vertical="center"/>
      <protection/>
    </xf>
    <xf numFmtId="49" fontId="1" fillId="34" borderId="14" xfId="0" applyNumberFormat="1" applyFont="1" applyFill="1" applyBorder="1" applyAlignment="1">
      <alignment horizontal="left" vertical="center" wrapText="1"/>
    </xf>
    <xf numFmtId="49" fontId="1" fillId="34" borderId="14" xfId="58" applyNumberFormat="1" applyFont="1" applyFill="1" applyBorder="1" applyAlignment="1">
      <alignment horizontal="left" vertical="center"/>
    </xf>
    <xf numFmtId="0" fontId="1" fillId="0" borderId="2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 fillId="0" borderId="18"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left" vertical="center" wrapText="1"/>
      <protection/>
    </xf>
    <xf numFmtId="49" fontId="1" fillId="34" borderId="12" xfId="0" applyNumberFormat="1" applyFont="1" applyFill="1" applyBorder="1" applyAlignment="1" applyProtection="1">
      <alignment horizontal="left" vertical="center"/>
      <protection/>
    </xf>
    <xf numFmtId="49" fontId="1" fillId="34" borderId="10" xfId="0" applyNumberFormat="1" applyFont="1" applyFill="1" applyBorder="1" applyAlignment="1">
      <alignment horizontal="left" vertical="center" wrapText="1"/>
    </xf>
    <xf numFmtId="49" fontId="1" fillId="34" borderId="10" xfId="58" applyNumberFormat="1" applyFont="1" applyFill="1" applyBorder="1" applyAlignment="1">
      <alignment horizontal="left" vertical="center"/>
    </xf>
    <xf numFmtId="49" fontId="1" fillId="34" borderId="16" xfId="0" applyNumberFormat="1" applyFont="1" applyFill="1" applyBorder="1" applyAlignment="1" applyProtection="1">
      <alignment horizontal="left" vertical="center"/>
      <protection/>
    </xf>
    <xf numFmtId="49" fontId="1" fillId="34" borderId="25" xfId="0" applyNumberFormat="1" applyFont="1" applyFill="1" applyBorder="1" applyAlignment="1" applyProtection="1">
      <alignment horizontal="left" vertical="center"/>
      <protection/>
    </xf>
    <xf numFmtId="0" fontId="11" fillId="0" borderId="22" xfId="0" applyNumberFormat="1" applyFont="1" applyFill="1" applyBorder="1" applyAlignment="1" applyProtection="1">
      <alignment horizontal="left" vertical="center" wrapText="1"/>
      <protection/>
    </xf>
    <xf numFmtId="0" fontId="1" fillId="0" borderId="22" xfId="0" applyNumberFormat="1" applyFont="1" applyFill="1" applyBorder="1" applyAlignment="1" applyProtection="1">
      <alignment horizontal="left" vertical="center" wrapText="1"/>
      <protection/>
    </xf>
    <xf numFmtId="49" fontId="11" fillId="0" borderId="21" xfId="0" applyNumberFormat="1" applyFont="1" applyFill="1" applyBorder="1" applyAlignment="1" applyProtection="1">
      <alignment horizontal="left" vertical="center"/>
      <protection/>
    </xf>
    <xf numFmtId="49" fontId="2" fillId="0" borderId="26" xfId="0" applyNumberFormat="1" applyFont="1" applyFill="1" applyBorder="1" applyAlignment="1" applyProtection="1">
      <alignment horizontal="left" vertical="center"/>
      <protection/>
    </xf>
    <xf numFmtId="49" fontId="10" fillId="0" borderId="26" xfId="0" applyNumberFormat="1" applyFont="1" applyFill="1" applyBorder="1" applyAlignment="1" applyProtection="1">
      <alignment horizontal="left" vertical="center"/>
      <protection/>
    </xf>
    <xf numFmtId="49" fontId="1" fillId="0" borderId="26" xfId="0" applyNumberFormat="1" applyFont="1" applyFill="1" applyBorder="1" applyAlignment="1" applyProtection="1">
      <alignment horizontal="left" vertical="center"/>
      <protection/>
    </xf>
    <xf numFmtId="49" fontId="1" fillId="0" borderId="19" xfId="0" applyNumberFormat="1" applyFont="1" applyFill="1" applyBorder="1" applyAlignment="1" applyProtection="1">
      <alignment horizontal="left" vertical="center"/>
      <protection/>
    </xf>
    <xf numFmtId="49" fontId="2" fillId="0" borderId="21" xfId="0" applyNumberFormat="1" applyFont="1" applyFill="1" applyBorder="1" applyAlignment="1" applyProtection="1">
      <alignment horizontal="left" vertical="center"/>
      <protection/>
    </xf>
    <xf numFmtId="49" fontId="2" fillId="0" borderId="25"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protection/>
    </xf>
    <xf numFmtId="49" fontId="6" fillId="0" borderId="10" xfId="0" applyNumberFormat="1" applyFont="1" applyFill="1" applyBorder="1" applyAlignment="1">
      <alignment horizontal="left" vertical="center" wrapText="1"/>
    </xf>
    <xf numFmtId="49" fontId="6" fillId="0" borderId="10" xfId="58" applyNumberFormat="1" applyFont="1" applyFill="1" applyBorder="1" applyAlignment="1">
      <alignment horizontal="left" vertical="center"/>
    </xf>
    <xf numFmtId="49" fontId="2" fillId="0" borderId="19" xfId="0" applyNumberFormat="1" applyFont="1" applyFill="1" applyBorder="1" applyAlignment="1" applyProtection="1">
      <alignment horizontal="left" vertical="center"/>
      <protection/>
    </xf>
    <xf numFmtId="49" fontId="2" fillId="0" borderId="27" xfId="0" applyNumberFormat="1" applyFont="1" applyFill="1" applyBorder="1" applyAlignment="1" applyProtection="1">
      <alignment horizontal="left" vertical="center"/>
      <protection/>
    </xf>
    <xf numFmtId="185" fontId="8" fillId="0" borderId="10" xfId="0" applyNumberFormat="1" applyFont="1" applyFill="1" applyBorder="1" applyAlignment="1">
      <alignment horizontal="center" vertical="center"/>
    </xf>
    <xf numFmtId="185" fontId="12" fillId="0" borderId="10" xfId="0" applyNumberFormat="1" applyFont="1" applyFill="1" applyBorder="1" applyAlignment="1">
      <alignment horizontal="center" vertical="center"/>
    </xf>
    <xf numFmtId="185" fontId="6" fillId="0" borderId="10" xfId="0" applyNumberFormat="1" applyFont="1" applyFill="1" applyBorder="1" applyAlignment="1">
      <alignment horizontal="center" vertical="center"/>
    </xf>
    <xf numFmtId="17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185" fontId="8" fillId="0" borderId="10" xfId="0" applyNumberFormat="1" applyFont="1" applyFill="1" applyBorder="1" applyAlignment="1">
      <alignment horizontal="center" vertical="center"/>
    </xf>
    <xf numFmtId="185" fontId="6" fillId="35" borderId="10" xfId="0" applyNumberFormat="1" applyFont="1" applyFill="1" applyBorder="1" applyAlignment="1">
      <alignment horizontal="center" vertical="center"/>
    </xf>
    <xf numFmtId="185" fontId="6" fillId="0" borderId="10" xfId="0" applyNumberFormat="1" applyFont="1" applyFill="1" applyBorder="1" applyAlignment="1">
      <alignment horizontal="center" vertical="center"/>
    </xf>
    <xf numFmtId="174" fontId="6" fillId="0" borderId="10" xfId="0" applyNumberFormat="1" applyFont="1" applyFill="1" applyBorder="1" applyAlignment="1" applyProtection="1">
      <alignment horizontal="center" vertical="center"/>
      <protection/>
    </xf>
    <xf numFmtId="185" fontId="12" fillId="35" borderId="10" xfId="0" applyNumberFormat="1" applyFont="1" applyFill="1" applyBorder="1" applyAlignment="1">
      <alignment horizontal="center" vertical="center"/>
    </xf>
    <xf numFmtId="174" fontId="6" fillId="35" borderId="10" xfId="0" applyNumberFormat="1" applyFont="1" applyFill="1" applyBorder="1" applyAlignment="1">
      <alignment horizontal="center" vertical="center"/>
    </xf>
    <xf numFmtId="174" fontId="6" fillId="35" borderId="10" xfId="0" applyNumberFormat="1" applyFont="1" applyFill="1" applyBorder="1" applyAlignment="1" applyProtection="1">
      <alignment horizontal="center" vertical="center"/>
      <protection/>
    </xf>
    <xf numFmtId="185" fontId="8" fillId="35" borderId="10" xfId="0" applyNumberFormat="1" applyFont="1" applyFill="1" applyBorder="1" applyAlignment="1">
      <alignment horizontal="center" vertical="center"/>
    </xf>
    <xf numFmtId="185" fontId="6" fillId="34" borderId="14" xfId="0" applyNumberFormat="1" applyFont="1" applyFill="1" applyBorder="1" applyAlignment="1">
      <alignment horizontal="center" vertical="center"/>
    </xf>
    <xf numFmtId="185" fontId="6" fillId="34" borderId="10" xfId="0" applyNumberFormat="1" applyFont="1" applyFill="1" applyBorder="1" applyAlignment="1">
      <alignment horizontal="center" vertical="center"/>
    </xf>
    <xf numFmtId="174" fontId="6" fillId="34" borderId="10" xfId="0" applyNumberFormat="1" applyFont="1" applyFill="1" applyBorder="1" applyAlignment="1">
      <alignment horizontal="center" vertical="center"/>
    </xf>
    <xf numFmtId="174" fontId="12"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174" fontId="8" fillId="0" borderId="10" xfId="0" applyNumberFormat="1" applyFont="1" applyFill="1" applyBorder="1" applyAlignment="1" applyProtection="1">
      <alignment horizontal="center" vertical="center"/>
      <protection/>
    </xf>
    <xf numFmtId="2" fontId="6" fillId="0" borderId="10" xfId="0" applyNumberFormat="1" applyFont="1" applyFill="1" applyBorder="1" applyAlignment="1" applyProtection="1">
      <alignment horizontal="center" vertical="center"/>
      <protection/>
    </xf>
    <xf numFmtId="49" fontId="1" fillId="35" borderId="16" xfId="0" applyNumberFormat="1" applyFont="1" applyFill="1" applyBorder="1" applyAlignment="1" applyProtection="1">
      <alignment horizontal="left" vertical="center"/>
      <protection/>
    </xf>
    <xf numFmtId="49" fontId="2" fillId="35" borderId="16" xfId="0" applyNumberFormat="1" applyFont="1" applyFill="1" applyBorder="1" applyAlignment="1" applyProtection="1">
      <alignment horizontal="left" vertical="center"/>
      <protection/>
    </xf>
    <xf numFmtId="49" fontId="1" fillId="35" borderId="10" xfId="0" applyNumberFormat="1" applyFont="1" applyFill="1" applyBorder="1" applyAlignment="1">
      <alignment horizontal="left" vertical="center"/>
    </xf>
    <xf numFmtId="49" fontId="1" fillId="35" borderId="25" xfId="0" applyNumberFormat="1" applyFont="1" applyFill="1" applyBorder="1" applyAlignment="1" applyProtection="1">
      <alignment horizontal="left" vertical="center"/>
      <protection/>
    </xf>
    <xf numFmtId="49" fontId="2" fillId="35" borderId="10" xfId="0" applyNumberFormat="1" applyFont="1" applyFill="1" applyBorder="1" applyAlignment="1">
      <alignment horizontal="left" vertical="center"/>
    </xf>
    <xf numFmtId="49" fontId="2" fillId="35" borderId="19"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wrapText="1"/>
      <protection/>
    </xf>
    <xf numFmtId="49" fontId="2" fillId="0" borderId="22" xfId="0" applyNumberFormat="1" applyFont="1" applyFill="1" applyBorder="1" applyAlignment="1" applyProtection="1">
      <alignment horizontal="left" vertical="center"/>
      <protection/>
    </xf>
    <xf numFmtId="0" fontId="2" fillId="0" borderId="10" xfId="0" applyFont="1" applyBorder="1" applyAlignment="1">
      <alignment vertical="top" wrapText="1"/>
    </xf>
    <xf numFmtId="0" fontId="1" fillId="35" borderId="10" xfId="0" applyNumberFormat="1" applyFont="1" applyFill="1" applyBorder="1" applyAlignment="1" applyProtection="1">
      <alignment vertical="top" wrapText="1"/>
      <protection/>
    </xf>
    <xf numFmtId="0" fontId="1" fillId="35" borderId="12" xfId="0" applyNumberFormat="1" applyFont="1" applyFill="1" applyBorder="1" applyAlignment="1" applyProtection="1">
      <alignment vertical="top" wrapText="1"/>
      <protection/>
    </xf>
    <xf numFmtId="0" fontId="1" fillId="35" borderId="12" xfId="0" applyNumberFormat="1" applyFont="1" applyFill="1" applyBorder="1" applyAlignment="1" applyProtection="1">
      <alignment horizontal="left" vertical="top" wrapText="1"/>
      <protection/>
    </xf>
    <xf numFmtId="0" fontId="1" fillId="33" borderId="21" xfId="0" applyNumberFormat="1" applyFont="1" applyFill="1" applyBorder="1" applyAlignment="1" applyProtection="1">
      <alignment horizontal="left" vertical="top" wrapText="1"/>
      <protection/>
    </xf>
    <xf numFmtId="0" fontId="1" fillId="33" borderId="25" xfId="0" applyNumberFormat="1" applyFont="1" applyFill="1" applyBorder="1" applyAlignment="1" applyProtection="1">
      <alignment horizontal="left" vertical="top" wrapText="1"/>
      <protection/>
    </xf>
    <xf numFmtId="0" fontId="13" fillId="0" borderId="11" xfId="0" applyNumberFormat="1" applyFont="1" applyFill="1" applyBorder="1" applyAlignment="1" applyProtection="1">
      <alignment horizontal="left" wrapText="1"/>
      <protection/>
    </xf>
    <xf numFmtId="0" fontId="1" fillId="0" borderId="25" xfId="0" applyNumberFormat="1" applyFont="1" applyFill="1" applyBorder="1" applyAlignment="1" applyProtection="1">
      <alignment horizontal="left" vertical="top" wrapText="1"/>
      <protection/>
    </xf>
    <xf numFmtId="0" fontId="11" fillId="35" borderId="10" xfId="0" applyFont="1" applyFill="1" applyBorder="1" applyAlignment="1">
      <alignment vertical="top" wrapText="1"/>
    </xf>
    <xf numFmtId="0" fontId="1" fillId="33" borderId="10" xfId="0" applyFont="1" applyFill="1" applyBorder="1" applyAlignment="1">
      <alignment vertical="top" wrapText="1"/>
    </xf>
    <xf numFmtId="0" fontId="1" fillId="0" borderId="12" xfId="0" applyFont="1" applyBorder="1" applyAlignment="1">
      <alignment vertical="top" wrapText="1"/>
    </xf>
    <xf numFmtId="0" fontId="1" fillId="0" borderId="28" xfId="0" applyNumberFormat="1" applyFont="1" applyFill="1" applyBorder="1" applyAlignment="1" applyProtection="1">
      <alignment horizontal="left" vertical="top" wrapText="1"/>
      <protection/>
    </xf>
    <xf numFmtId="0" fontId="13" fillId="0" borderId="10" xfId="0" applyFont="1" applyBorder="1" applyAlignment="1">
      <alignment vertical="center" wrapText="1"/>
    </xf>
    <xf numFmtId="49" fontId="1" fillId="35" borderId="12" xfId="0" applyNumberFormat="1" applyFont="1" applyFill="1" applyBorder="1" applyAlignment="1" applyProtection="1">
      <alignment horizontal="left"/>
      <protection/>
    </xf>
    <xf numFmtId="49" fontId="1" fillId="0" borderId="29"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wrapText="1"/>
      <protection/>
    </xf>
    <xf numFmtId="0" fontId="1" fillId="0" borderId="31" xfId="0" applyNumberFormat="1" applyFont="1" applyFill="1" applyBorder="1" applyAlignment="1" applyProtection="1">
      <alignment horizontal="left" vertical="top" wrapText="1"/>
      <protection/>
    </xf>
    <xf numFmtId="0" fontId="11" fillId="0" borderId="32" xfId="0" applyNumberFormat="1" applyFont="1" applyFill="1" applyBorder="1" applyAlignment="1" applyProtection="1">
      <alignment horizontal="left" vertical="top" wrapText="1"/>
      <protection/>
    </xf>
    <xf numFmtId="0" fontId="11" fillId="35" borderId="10" xfId="0" applyNumberFormat="1" applyFont="1" applyFill="1" applyBorder="1" applyAlignment="1" applyProtection="1">
      <alignment horizontal="left" vertical="top" wrapText="1"/>
      <protection/>
    </xf>
    <xf numFmtId="0" fontId="1" fillId="35" borderId="14" xfId="0" applyNumberFormat="1" applyFont="1" applyFill="1" applyBorder="1" applyAlignment="1" applyProtection="1">
      <alignment horizontal="left" vertical="top" wrapText="1"/>
      <protection/>
    </xf>
    <xf numFmtId="49" fontId="1" fillId="35" borderId="10" xfId="0" applyNumberFormat="1" applyFont="1" applyFill="1" applyBorder="1" applyAlignment="1">
      <alignment horizontal="left" vertical="center" wrapText="1"/>
    </xf>
    <xf numFmtId="49" fontId="1" fillId="35" borderId="10" xfId="58" applyNumberFormat="1" applyFont="1" applyFill="1" applyBorder="1" applyAlignment="1">
      <alignment horizontal="left" vertical="center"/>
    </xf>
    <xf numFmtId="185" fontId="6" fillId="35" borderId="10" xfId="0" applyNumberFormat="1" applyFont="1" applyFill="1" applyBorder="1" applyAlignment="1">
      <alignment horizontal="center" vertical="center"/>
    </xf>
    <xf numFmtId="0" fontId="1" fillId="0" borderId="0" xfId="0" applyFont="1" applyFill="1" applyAlignment="1">
      <alignment horizontal="right" wrapText="1"/>
    </xf>
    <xf numFmtId="1" fontId="1" fillId="0" borderId="0" xfId="0" applyNumberFormat="1" applyFont="1" applyFill="1" applyBorder="1" applyAlignment="1">
      <alignment horizontal="right" wrapText="1"/>
    </xf>
    <xf numFmtId="0" fontId="1" fillId="0" borderId="14" xfId="0" applyFont="1" applyFill="1" applyBorder="1" applyAlignment="1">
      <alignment horizontal="center" vertical="top" wrapText="1"/>
    </xf>
    <xf numFmtId="0" fontId="1" fillId="0" borderId="11" xfId="0"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 fontId="2" fillId="0" borderId="14"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96"/>
  <sheetViews>
    <sheetView tabSelected="1" view="pageLayout" zoomScale="75" zoomScalePageLayoutView="75" workbookViewId="0" topLeftCell="A1">
      <selection activeCell="A37" sqref="A37"/>
    </sheetView>
  </sheetViews>
  <sheetFormatPr defaultColWidth="8.875" defaultRowHeight="12.75"/>
  <cols>
    <col min="1" max="1" width="89.125" style="1" customWidth="1"/>
    <col min="2" max="2" width="18.25390625" style="1" customWidth="1"/>
    <col min="3" max="3" width="11.625" style="1" customWidth="1"/>
    <col min="4" max="4" width="6.125" style="6" customWidth="1"/>
    <col min="5" max="5" width="9.625" style="8" customWidth="1"/>
    <col min="6" max="6" width="11.625" style="8" customWidth="1"/>
    <col min="7" max="7" width="18.25390625" style="2" customWidth="1"/>
    <col min="8" max="8" width="17.875" style="2" customWidth="1"/>
    <col min="9" max="9" width="19.125" style="2" customWidth="1"/>
    <col min="10" max="16384" width="8.875" style="2" customWidth="1"/>
  </cols>
  <sheetData>
    <row r="1" spans="4:9" ht="18.75">
      <c r="D1" s="262" t="s">
        <v>565</v>
      </c>
      <c r="E1" s="262"/>
      <c r="F1" s="262"/>
      <c r="G1" s="262"/>
      <c r="H1" s="262"/>
      <c r="I1" s="262"/>
    </row>
    <row r="2" spans="4:9" ht="18.75">
      <c r="D2" s="262"/>
      <c r="E2" s="262"/>
      <c r="F2" s="262"/>
      <c r="G2" s="262"/>
      <c r="H2" s="262"/>
      <c r="I2" s="262"/>
    </row>
    <row r="3" spans="4:9" ht="18.75">
      <c r="D3" s="53"/>
      <c r="E3" s="53"/>
      <c r="F3" s="53"/>
      <c r="G3" s="262" t="s">
        <v>55</v>
      </c>
      <c r="H3" s="262"/>
      <c r="I3" s="262"/>
    </row>
    <row r="4" spans="4:9" ht="18.75">
      <c r="D4" s="53"/>
      <c r="E4" s="53"/>
      <c r="F4" s="53"/>
      <c r="G4" s="262" t="s">
        <v>562</v>
      </c>
      <c r="H4" s="262"/>
      <c r="I4" s="262"/>
    </row>
    <row r="5" spans="2:9" ht="18.75">
      <c r="B5" s="7"/>
      <c r="C5" s="7"/>
      <c r="D5" s="115"/>
      <c r="E5" s="116"/>
      <c r="F5" s="116"/>
      <c r="G5" s="263" t="s">
        <v>571</v>
      </c>
      <c r="H5" s="263"/>
      <c r="I5" s="263"/>
    </row>
    <row r="6" spans="1:9" ht="26.25" customHeight="1">
      <c r="A6" s="268" t="s">
        <v>566</v>
      </c>
      <c r="B6" s="268"/>
      <c r="C6" s="268"/>
      <c r="D6" s="268"/>
      <c r="E6" s="268"/>
      <c r="F6" s="268"/>
      <c r="G6" s="268"/>
      <c r="H6" s="268"/>
      <c r="I6" s="268"/>
    </row>
    <row r="7" spans="1:3" ht="18.75">
      <c r="A7" s="4"/>
      <c r="B7" s="4"/>
      <c r="C7" s="4"/>
    </row>
    <row r="8" spans="1:9" s="4" customFormat="1" ht="42.75" customHeight="1">
      <c r="A8" s="264" t="s">
        <v>250</v>
      </c>
      <c r="B8" s="264" t="s">
        <v>247</v>
      </c>
      <c r="C8" s="37" t="s">
        <v>102</v>
      </c>
      <c r="D8" s="264" t="s">
        <v>246</v>
      </c>
      <c r="E8" s="266" t="s">
        <v>249</v>
      </c>
      <c r="F8" s="266" t="s">
        <v>248</v>
      </c>
      <c r="G8" s="269" t="s">
        <v>567</v>
      </c>
      <c r="H8" s="271" t="s">
        <v>568</v>
      </c>
      <c r="I8" s="271" t="s">
        <v>569</v>
      </c>
    </row>
    <row r="9" spans="1:9" s="4" customFormat="1" ht="42.75" customHeight="1">
      <c r="A9" s="265"/>
      <c r="B9" s="265"/>
      <c r="C9" s="5"/>
      <c r="D9" s="265"/>
      <c r="E9" s="267"/>
      <c r="F9" s="267"/>
      <c r="G9" s="270"/>
      <c r="H9" s="272"/>
      <c r="I9" s="272"/>
    </row>
    <row r="10" spans="1:9" s="4" customFormat="1" ht="18.75">
      <c r="A10" s="5">
        <v>1</v>
      </c>
      <c r="B10" s="5">
        <v>2</v>
      </c>
      <c r="C10" s="5"/>
      <c r="D10" s="5">
        <v>3</v>
      </c>
      <c r="E10" s="9">
        <v>4</v>
      </c>
      <c r="F10" s="9">
        <v>5</v>
      </c>
      <c r="G10" s="3">
        <v>6</v>
      </c>
      <c r="H10" s="25">
        <v>7</v>
      </c>
      <c r="I10" s="25">
        <v>8</v>
      </c>
    </row>
    <row r="11" spans="1:9" ht="20.25" hidden="1">
      <c r="A11" s="46" t="s">
        <v>19</v>
      </c>
      <c r="B11" s="31" t="s">
        <v>94</v>
      </c>
      <c r="C11" s="20"/>
      <c r="D11" s="20" t="s">
        <v>300</v>
      </c>
      <c r="E11" s="19"/>
      <c r="F11" s="19"/>
      <c r="G11" s="27" t="e">
        <f>G12</f>
        <v>#REF!</v>
      </c>
      <c r="H11" s="27" t="e">
        <f>H12</f>
        <v>#REF!</v>
      </c>
      <c r="I11" s="27" t="e">
        <f>I12</f>
        <v>#REF!</v>
      </c>
    </row>
    <row r="12" spans="1:9" ht="20.25" hidden="1">
      <c r="A12" s="46" t="s">
        <v>5</v>
      </c>
      <c r="B12" s="31" t="s">
        <v>94</v>
      </c>
      <c r="C12" s="20"/>
      <c r="D12" s="20" t="s">
        <v>300</v>
      </c>
      <c r="E12" s="19" t="s">
        <v>273</v>
      </c>
      <c r="F12" s="19"/>
      <c r="G12" s="27" t="e">
        <f>#REF!</f>
        <v>#REF!</v>
      </c>
      <c r="H12" s="27" t="e">
        <f>#REF!</f>
        <v>#REF!</v>
      </c>
      <c r="I12" s="27" t="e">
        <f>#REF!</f>
        <v>#REF!</v>
      </c>
    </row>
    <row r="13" spans="1:9" s="10" customFormat="1" ht="54.75" customHeight="1" hidden="1">
      <c r="A13" s="47" t="s">
        <v>47</v>
      </c>
      <c r="B13" s="40" t="s">
        <v>6</v>
      </c>
      <c r="C13" s="18"/>
      <c r="D13" s="18"/>
      <c r="E13" s="21"/>
      <c r="F13" s="21"/>
      <c r="G13" s="26">
        <f>G18+G28</f>
        <v>0</v>
      </c>
      <c r="H13" s="26">
        <f>H18+H28</f>
        <v>0</v>
      </c>
      <c r="I13" s="26">
        <f>I18+I28</f>
        <v>0</v>
      </c>
    </row>
    <row r="14" spans="1:9" ht="20.25" hidden="1">
      <c r="A14" s="44" t="s">
        <v>251</v>
      </c>
      <c r="B14" s="31" t="s">
        <v>267</v>
      </c>
      <c r="C14" s="20"/>
      <c r="D14" s="20" t="s">
        <v>252</v>
      </c>
      <c r="E14" s="19"/>
      <c r="F14" s="19"/>
      <c r="G14" s="27">
        <f>G15</f>
        <v>0</v>
      </c>
      <c r="H14" s="28"/>
      <c r="I14" s="28"/>
    </row>
    <row r="15" spans="1:9" ht="20.25" hidden="1">
      <c r="A15" s="48" t="s">
        <v>253</v>
      </c>
      <c r="B15" s="31" t="s">
        <v>267</v>
      </c>
      <c r="C15" s="20"/>
      <c r="D15" s="20" t="s">
        <v>252</v>
      </c>
      <c r="E15" s="19" t="s">
        <v>254</v>
      </c>
      <c r="F15" s="19"/>
      <c r="G15" s="27">
        <f>G16</f>
        <v>0</v>
      </c>
      <c r="H15" s="28"/>
      <c r="I15" s="28"/>
    </row>
    <row r="16" spans="1:9" ht="20.25" hidden="1">
      <c r="A16" s="48" t="s">
        <v>268</v>
      </c>
      <c r="B16" s="31" t="s">
        <v>269</v>
      </c>
      <c r="C16" s="20"/>
      <c r="D16" s="20" t="s">
        <v>252</v>
      </c>
      <c r="E16" s="19" t="s">
        <v>254</v>
      </c>
      <c r="F16" s="19"/>
      <c r="G16" s="27">
        <f>G17</f>
        <v>0</v>
      </c>
      <c r="H16" s="28"/>
      <c r="I16" s="28"/>
    </row>
    <row r="17" spans="1:9" ht="37.5" hidden="1">
      <c r="A17" s="48" t="s">
        <v>260</v>
      </c>
      <c r="B17" s="31" t="s">
        <v>269</v>
      </c>
      <c r="C17" s="20"/>
      <c r="D17" s="20" t="s">
        <v>252</v>
      </c>
      <c r="E17" s="19" t="s">
        <v>254</v>
      </c>
      <c r="F17" s="19" t="s">
        <v>261</v>
      </c>
      <c r="G17" s="27">
        <v>0</v>
      </c>
      <c r="H17" s="28"/>
      <c r="I17" s="28"/>
    </row>
    <row r="18" spans="1:9" ht="56.25" hidden="1">
      <c r="A18" s="43" t="s">
        <v>10</v>
      </c>
      <c r="B18" s="31" t="s">
        <v>11</v>
      </c>
      <c r="C18" s="20"/>
      <c r="D18" s="20"/>
      <c r="E18" s="19"/>
      <c r="F18" s="19"/>
      <c r="G18" s="27">
        <f aca="true" t="shared" si="0" ref="G18:I19">G19</f>
        <v>0</v>
      </c>
      <c r="H18" s="27">
        <f t="shared" si="0"/>
        <v>0</v>
      </c>
      <c r="I18" s="27">
        <f t="shared" si="0"/>
        <v>0</v>
      </c>
    </row>
    <row r="19" spans="1:9" ht="20.25" hidden="1">
      <c r="A19" s="48" t="s">
        <v>270</v>
      </c>
      <c r="B19" s="31" t="s">
        <v>11</v>
      </c>
      <c r="C19" s="20"/>
      <c r="D19" s="20" t="s">
        <v>271</v>
      </c>
      <c r="E19" s="19"/>
      <c r="F19" s="19"/>
      <c r="G19" s="27">
        <f t="shared" si="0"/>
        <v>0</v>
      </c>
      <c r="H19" s="27">
        <f t="shared" si="0"/>
        <v>0</v>
      </c>
      <c r="I19" s="27">
        <f t="shared" si="0"/>
        <v>0</v>
      </c>
    </row>
    <row r="20" spans="1:9" ht="18.75" customHeight="1" hidden="1">
      <c r="A20" s="48" t="s">
        <v>272</v>
      </c>
      <c r="B20" s="31" t="s">
        <v>11</v>
      </c>
      <c r="C20" s="20"/>
      <c r="D20" s="20" t="s">
        <v>271</v>
      </c>
      <c r="E20" s="19" t="s">
        <v>273</v>
      </c>
      <c r="F20" s="19"/>
      <c r="G20" s="27">
        <f>G21+G23+G25</f>
        <v>0</v>
      </c>
      <c r="H20" s="27">
        <f>H21+H23+H25</f>
        <v>0</v>
      </c>
      <c r="I20" s="27">
        <f>I21+I23+I25</f>
        <v>0</v>
      </c>
    </row>
    <row r="21" spans="1:9" ht="59.25" customHeight="1" hidden="1">
      <c r="A21" s="23" t="s">
        <v>30</v>
      </c>
      <c r="B21" s="41" t="s">
        <v>31</v>
      </c>
      <c r="C21" s="33"/>
      <c r="D21" s="20" t="s">
        <v>271</v>
      </c>
      <c r="E21" s="19" t="s">
        <v>273</v>
      </c>
      <c r="F21" s="19"/>
      <c r="G21" s="27">
        <f>G22</f>
        <v>0</v>
      </c>
      <c r="H21" s="28"/>
      <c r="I21" s="28"/>
    </row>
    <row r="22" spans="1:9" ht="39" customHeight="1" hidden="1">
      <c r="A22" s="22" t="s">
        <v>8</v>
      </c>
      <c r="B22" s="41" t="s">
        <v>31</v>
      </c>
      <c r="C22" s="33"/>
      <c r="D22" s="20" t="s">
        <v>271</v>
      </c>
      <c r="E22" s="19" t="s">
        <v>273</v>
      </c>
      <c r="F22" s="19" t="s">
        <v>9</v>
      </c>
      <c r="G22" s="27">
        <v>0</v>
      </c>
      <c r="H22" s="28"/>
      <c r="I22" s="28"/>
    </row>
    <row r="23" spans="1:9" ht="60" customHeight="1" hidden="1">
      <c r="A23" s="24" t="s">
        <v>32</v>
      </c>
      <c r="B23" s="41" t="s">
        <v>7</v>
      </c>
      <c r="C23" s="33"/>
      <c r="D23" s="20" t="s">
        <v>271</v>
      </c>
      <c r="E23" s="19" t="s">
        <v>273</v>
      </c>
      <c r="F23" s="19"/>
      <c r="G23" s="27">
        <f>G24</f>
        <v>0</v>
      </c>
      <c r="H23" s="28"/>
      <c r="I23" s="28"/>
    </row>
    <row r="24" spans="1:9" ht="22.5" customHeight="1" hidden="1">
      <c r="A24" s="22" t="s">
        <v>8</v>
      </c>
      <c r="B24" s="41" t="s">
        <v>7</v>
      </c>
      <c r="C24" s="33"/>
      <c r="D24" s="20" t="s">
        <v>271</v>
      </c>
      <c r="E24" s="19" t="s">
        <v>273</v>
      </c>
      <c r="F24" s="19" t="s">
        <v>9</v>
      </c>
      <c r="G24" s="27">
        <v>0</v>
      </c>
      <c r="H24" s="28">
        <v>0</v>
      </c>
      <c r="I24" s="28">
        <v>0</v>
      </c>
    </row>
    <row r="25" spans="1:9" ht="54" customHeight="1" hidden="1">
      <c r="A25" s="22" t="s">
        <v>37</v>
      </c>
      <c r="B25" s="31" t="s">
        <v>41</v>
      </c>
      <c r="C25" s="20"/>
      <c r="D25" s="20" t="s">
        <v>271</v>
      </c>
      <c r="E25" s="19" t="s">
        <v>273</v>
      </c>
      <c r="F25" s="19"/>
      <c r="G25" s="27">
        <f>G26</f>
        <v>0</v>
      </c>
      <c r="H25" s="27">
        <f>H26</f>
        <v>0</v>
      </c>
      <c r="I25" s="27">
        <f>I26</f>
        <v>0</v>
      </c>
    </row>
    <row r="26" spans="1:9" ht="37.5" hidden="1">
      <c r="A26" s="22" t="s">
        <v>8</v>
      </c>
      <c r="B26" s="31" t="s">
        <v>41</v>
      </c>
      <c r="C26" s="20"/>
      <c r="D26" s="20" t="s">
        <v>271</v>
      </c>
      <c r="E26" s="19" t="s">
        <v>273</v>
      </c>
      <c r="F26" s="19" t="s">
        <v>9</v>
      </c>
      <c r="G26" s="27">
        <v>0</v>
      </c>
      <c r="H26" s="29">
        <v>0</v>
      </c>
      <c r="I26" s="29">
        <v>0</v>
      </c>
    </row>
    <row r="27" spans="1:9" ht="20.25" hidden="1">
      <c r="A27" s="48" t="s">
        <v>274</v>
      </c>
      <c r="B27" s="31" t="s">
        <v>267</v>
      </c>
      <c r="C27" s="20"/>
      <c r="D27" s="20" t="s">
        <v>275</v>
      </c>
      <c r="E27" s="19"/>
      <c r="F27" s="19"/>
      <c r="G27" s="27">
        <f>G28</f>
        <v>0</v>
      </c>
      <c r="H27" s="28"/>
      <c r="I27" s="28"/>
    </row>
    <row r="28" spans="1:9" ht="37.5" customHeight="1" hidden="1">
      <c r="A28" s="22" t="s">
        <v>48</v>
      </c>
      <c r="B28" s="41" t="s">
        <v>49</v>
      </c>
      <c r="C28" s="33"/>
      <c r="D28" s="20"/>
      <c r="E28" s="19"/>
      <c r="F28" s="19"/>
      <c r="G28" s="27">
        <f>G29</f>
        <v>0</v>
      </c>
      <c r="H28" s="27">
        <f aca="true" t="shared" si="1" ref="H28:I31">H29</f>
        <v>0</v>
      </c>
      <c r="I28" s="27">
        <f t="shared" si="1"/>
        <v>0</v>
      </c>
    </row>
    <row r="29" spans="1:9" ht="24" customHeight="1" hidden="1">
      <c r="A29" s="22" t="s">
        <v>251</v>
      </c>
      <c r="B29" s="41" t="s">
        <v>49</v>
      </c>
      <c r="C29" s="33"/>
      <c r="D29" s="20" t="s">
        <v>252</v>
      </c>
      <c r="E29" s="19"/>
      <c r="F29" s="19"/>
      <c r="G29" s="27">
        <f>G30+G34</f>
        <v>0</v>
      </c>
      <c r="H29" s="27">
        <f t="shared" si="1"/>
        <v>0</v>
      </c>
      <c r="I29" s="27">
        <f t="shared" si="1"/>
        <v>0</v>
      </c>
    </row>
    <row r="30" spans="1:9" ht="22.5" customHeight="1" hidden="1">
      <c r="A30" s="22" t="s">
        <v>253</v>
      </c>
      <c r="B30" s="41" t="s">
        <v>49</v>
      </c>
      <c r="C30" s="33"/>
      <c r="D30" s="20" t="s">
        <v>252</v>
      </c>
      <c r="E30" s="19" t="s">
        <v>254</v>
      </c>
      <c r="F30" s="19"/>
      <c r="G30" s="27">
        <f>G31</f>
        <v>0</v>
      </c>
      <c r="H30" s="27">
        <f t="shared" si="1"/>
        <v>0</v>
      </c>
      <c r="I30" s="27">
        <f t="shared" si="1"/>
        <v>0</v>
      </c>
    </row>
    <row r="31" spans="1:9" ht="21" customHeight="1" hidden="1">
      <c r="A31" s="22" t="s">
        <v>50</v>
      </c>
      <c r="B31" s="41" t="s">
        <v>51</v>
      </c>
      <c r="C31" s="33"/>
      <c r="D31" s="20" t="s">
        <v>252</v>
      </c>
      <c r="E31" s="19" t="s">
        <v>254</v>
      </c>
      <c r="F31" s="19"/>
      <c r="G31" s="27">
        <f>G32+G33</f>
        <v>0</v>
      </c>
      <c r="H31" s="27">
        <f t="shared" si="1"/>
        <v>0</v>
      </c>
      <c r="I31" s="27">
        <f t="shared" si="1"/>
        <v>0</v>
      </c>
    </row>
    <row r="32" spans="1:9" ht="27.75" customHeight="1" hidden="1">
      <c r="A32" s="22" t="s">
        <v>260</v>
      </c>
      <c r="B32" s="41" t="s">
        <v>51</v>
      </c>
      <c r="C32" s="33"/>
      <c r="D32" s="20" t="s">
        <v>252</v>
      </c>
      <c r="E32" s="19" t="s">
        <v>254</v>
      </c>
      <c r="F32" s="19" t="s">
        <v>261</v>
      </c>
      <c r="G32" s="27">
        <v>0</v>
      </c>
      <c r="H32" s="29">
        <v>0</v>
      </c>
      <c r="I32" s="29">
        <v>0</v>
      </c>
    </row>
    <row r="33" spans="1:9" ht="27.75" customHeight="1" hidden="1">
      <c r="A33" s="22" t="s">
        <v>64</v>
      </c>
      <c r="B33" s="41" t="s">
        <v>51</v>
      </c>
      <c r="C33" s="33"/>
      <c r="D33" s="20" t="s">
        <v>252</v>
      </c>
      <c r="E33" s="19" t="s">
        <v>254</v>
      </c>
      <c r="F33" s="19" t="s">
        <v>65</v>
      </c>
      <c r="G33" s="27">
        <v>0</v>
      </c>
      <c r="H33" s="29">
        <v>0</v>
      </c>
      <c r="I33" s="29">
        <v>0</v>
      </c>
    </row>
    <row r="34" spans="1:9" ht="27.75" customHeight="1" hidden="1">
      <c r="A34" s="22" t="s">
        <v>62</v>
      </c>
      <c r="B34" s="39" t="s">
        <v>63</v>
      </c>
      <c r="C34" s="33"/>
      <c r="D34" s="20" t="s">
        <v>252</v>
      </c>
      <c r="E34" s="19" t="s">
        <v>254</v>
      </c>
      <c r="F34" s="19"/>
      <c r="G34" s="27">
        <f>G35</f>
        <v>0</v>
      </c>
      <c r="H34" s="27">
        <f>H35</f>
        <v>0</v>
      </c>
      <c r="I34" s="27">
        <f>I35</f>
        <v>0</v>
      </c>
    </row>
    <row r="35" spans="1:9" ht="27.75" customHeight="1" hidden="1">
      <c r="A35" s="43" t="s">
        <v>287</v>
      </c>
      <c r="B35" s="39" t="s">
        <v>63</v>
      </c>
      <c r="C35" s="33"/>
      <c r="D35" s="20" t="s">
        <v>252</v>
      </c>
      <c r="E35" s="19" t="s">
        <v>254</v>
      </c>
      <c r="F35" s="19" t="s">
        <v>288</v>
      </c>
      <c r="G35" s="27">
        <v>0</v>
      </c>
      <c r="H35" s="29">
        <v>0</v>
      </c>
      <c r="I35" s="29">
        <v>0</v>
      </c>
    </row>
    <row r="36" spans="1:9" s="10" customFormat="1" ht="61.5" customHeight="1">
      <c r="A36" s="55" t="s">
        <v>325</v>
      </c>
      <c r="B36" s="132" t="s">
        <v>12</v>
      </c>
      <c r="C36" s="132"/>
      <c r="D36" s="132"/>
      <c r="E36" s="133"/>
      <c r="F36" s="133"/>
      <c r="G36" s="210">
        <f>G37+G46+G49</f>
        <v>9321.5</v>
      </c>
      <c r="H36" s="210">
        <f>H37+H46+H49</f>
        <v>5519.3</v>
      </c>
      <c r="I36" s="210">
        <f>H36/G36*100</f>
        <v>59.2</v>
      </c>
    </row>
    <row r="37" spans="1:9" s="10" customFormat="1" ht="40.5" customHeight="1">
      <c r="A37" s="64" t="s">
        <v>388</v>
      </c>
      <c r="B37" s="134" t="s">
        <v>389</v>
      </c>
      <c r="C37" s="134"/>
      <c r="D37" s="134"/>
      <c r="E37" s="135"/>
      <c r="F37" s="135"/>
      <c r="G37" s="211">
        <f>G40</f>
        <v>10</v>
      </c>
      <c r="H37" s="211">
        <f>H40</f>
        <v>0</v>
      </c>
      <c r="I37" s="210">
        <f aca="true" t="shared" si="2" ref="I37:I100">H37/G37*100</f>
        <v>0</v>
      </c>
    </row>
    <row r="38" spans="1:9" ht="20.25" hidden="1">
      <c r="A38" s="44" t="s">
        <v>251</v>
      </c>
      <c r="B38" s="136" t="s">
        <v>97</v>
      </c>
      <c r="C38" s="136"/>
      <c r="D38" s="136" t="s">
        <v>252</v>
      </c>
      <c r="E38" s="137"/>
      <c r="F38" s="137"/>
      <c r="G38" s="212">
        <f>G39</f>
        <v>10</v>
      </c>
      <c r="H38" s="212" t="e">
        <f>H39</f>
        <v>#REF!</v>
      </c>
      <c r="I38" s="210" t="e">
        <f t="shared" si="2"/>
        <v>#REF!</v>
      </c>
    </row>
    <row r="39" spans="1:9" ht="20.25" hidden="1">
      <c r="A39" s="45" t="s">
        <v>253</v>
      </c>
      <c r="B39" s="136" t="s">
        <v>97</v>
      </c>
      <c r="C39" s="136"/>
      <c r="D39" s="136" t="s">
        <v>252</v>
      </c>
      <c r="E39" s="137" t="s">
        <v>254</v>
      </c>
      <c r="F39" s="137"/>
      <c r="G39" s="212">
        <f>G40</f>
        <v>10</v>
      </c>
      <c r="H39" s="212" t="e">
        <f>H40+#REF!</f>
        <v>#REF!</v>
      </c>
      <c r="I39" s="210" t="e">
        <f t="shared" si="2"/>
        <v>#REF!</v>
      </c>
    </row>
    <row r="40" spans="1:9" ht="41.25" customHeight="1">
      <c r="A40" s="32" t="s">
        <v>61</v>
      </c>
      <c r="B40" s="136" t="s">
        <v>390</v>
      </c>
      <c r="C40" s="136" t="s">
        <v>379</v>
      </c>
      <c r="D40" s="136" t="s">
        <v>252</v>
      </c>
      <c r="E40" s="137" t="s">
        <v>254</v>
      </c>
      <c r="F40" s="137"/>
      <c r="G40" s="212">
        <f>G41</f>
        <v>10</v>
      </c>
      <c r="H40" s="212">
        <f>H41</f>
        <v>0</v>
      </c>
      <c r="I40" s="210">
        <f t="shared" si="2"/>
        <v>0</v>
      </c>
    </row>
    <row r="41" spans="1:9" ht="39" customHeight="1">
      <c r="A41" s="45" t="s">
        <v>260</v>
      </c>
      <c r="B41" s="136" t="s">
        <v>390</v>
      </c>
      <c r="C41" s="136" t="s">
        <v>379</v>
      </c>
      <c r="D41" s="136" t="s">
        <v>252</v>
      </c>
      <c r="E41" s="137" t="s">
        <v>254</v>
      </c>
      <c r="F41" s="137" t="s">
        <v>261</v>
      </c>
      <c r="G41" s="212">
        <v>10</v>
      </c>
      <c r="H41" s="213">
        <v>0</v>
      </c>
      <c r="I41" s="210">
        <f t="shared" si="2"/>
        <v>0</v>
      </c>
    </row>
    <row r="42" spans="1:9" ht="25.5" customHeight="1" hidden="1">
      <c r="A42" s="56" t="s">
        <v>256</v>
      </c>
      <c r="B42" s="136" t="s">
        <v>97</v>
      </c>
      <c r="C42" s="136"/>
      <c r="D42" s="136" t="s">
        <v>257</v>
      </c>
      <c r="E42" s="137"/>
      <c r="F42" s="137"/>
      <c r="G42" s="212" t="e">
        <f>G43+G52</f>
        <v>#REF!</v>
      </c>
      <c r="H42" s="212" t="e">
        <f>H43+H52</f>
        <v>#REF!</v>
      </c>
      <c r="I42" s="210" t="e">
        <f t="shared" si="2"/>
        <v>#REF!</v>
      </c>
    </row>
    <row r="43" spans="1:9" ht="25.5" customHeight="1" hidden="1">
      <c r="A43" s="56" t="s">
        <v>84</v>
      </c>
      <c r="B43" s="136" t="s">
        <v>97</v>
      </c>
      <c r="C43" s="136"/>
      <c r="D43" s="136" t="s">
        <v>257</v>
      </c>
      <c r="E43" s="137" t="s">
        <v>279</v>
      </c>
      <c r="F43" s="137"/>
      <c r="G43" s="212">
        <f>G44+G50</f>
        <v>3036.9</v>
      </c>
      <c r="H43" s="212">
        <f>H44+H50</f>
        <v>508.3</v>
      </c>
      <c r="I43" s="210">
        <f t="shared" si="2"/>
        <v>16.7</v>
      </c>
    </row>
    <row r="44" spans="1:9" ht="39" customHeight="1" hidden="1">
      <c r="A44" s="57" t="s">
        <v>85</v>
      </c>
      <c r="B44" s="136" t="s">
        <v>86</v>
      </c>
      <c r="C44" s="136"/>
      <c r="D44" s="136" t="s">
        <v>257</v>
      </c>
      <c r="E44" s="137" t="s">
        <v>279</v>
      </c>
      <c r="F44" s="137"/>
      <c r="G44" s="212">
        <f>G45</f>
        <v>0</v>
      </c>
      <c r="H44" s="212">
        <f>H45</f>
        <v>0</v>
      </c>
      <c r="I44" s="210" t="e">
        <f t="shared" si="2"/>
        <v>#DIV/0!</v>
      </c>
    </row>
    <row r="45" spans="1:9" ht="40.5" customHeight="1" hidden="1">
      <c r="A45" s="45" t="s">
        <v>260</v>
      </c>
      <c r="B45" s="136" t="s">
        <v>86</v>
      </c>
      <c r="C45" s="136"/>
      <c r="D45" s="136" t="s">
        <v>257</v>
      </c>
      <c r="E45" s="137" t="s">
        <v>279</v>
      </c>
      <c r="F45" s="137" t="s">
        <v>261</v>
      </c>
      <c r="G45" s="212">
        <v>0</v>
      </c>
      <c r="H45" s="212">
        <v>0</v>
      </c>
      <c r="I45" s="210" t="e">
        <f t="shared" si="2"/>
        <v>#DIV/0!</v>
      </c>
    </row>
    <row r="46" spans="1:9" ht="57.75" customHeight="1">
      <c r="A46" s="83" t="s">
        <v>469</v>
      </c>
      <c r="B46" s="138" t="s">
        <v>394</v>
      </c>
      <c r="C46" s="134"/>
      <c r="D46" s="134"/>
      <c r="E46" s="135"/>
      <c r="F46" s="135"/>
      <c r="G46" s="211">
        <f>G47</f>
        <v>1071.6</v>
      </c>
      <c r="H46" s="211">
        <f>H47</f>
        <v>0</v>
      </c>
      <c r="I46" s="210">
        <f t="shared" si="2"/>
        <v>0</v>
      </c>
    </row>
    <row r="47" spans="1:9" ht="40.5" customHeight="1">
      <c r="A47" s="57" t="s">
        <v>34</v>
      </c>
      <c r="B47" s="139" t="s">
        <v>395</v>
      </c>
      <c r="C47" s="119" t="s">
        <v>379</v>
      </c>
      <c r="D47" s="140" t="s">
        <v>257</v>
      </c>
      <c r="E47" s="141" t="s">
        <v>36</v>
      </c>
      <c r="F47" s="133"/>
      <c r="G47" s="212">
        <f>G48</f>
        <v>1071.6</v>
      </c>
      <c r="H47" s="212">
        <f>H48</f>
        <v>0</v>
      </c>
      <c r="I47" s="210">
        <f t="shared" si="2"/>
        <v>0</v>
      </c>
    </row>
    <row r="48" spans="1:9" ht="40.5" customHeight="1">
      <c r="A48" s="57" t="s">
        <v>33</v>
      </c>
      <c r="B48" s="139" t="s">
        <v>395</v>
      </c>
      <c r="C48" s="119" t="s">
        <v>379</v>
      </c>
      <c r="D48" s="136" t="s">
        <v>257</v>
      </c>
      <c r="E48" s="137" t="s">
        <v>36</v>
      </c>
      <c r="F48" s="137" t="s">
        <v>42</v>
      </c>
      <c r="G48" s="212">
        <v>1071.6</v>
      </c>
      <c r="H48" s="213">
        <v>0</v>
      </c>
      <c r="I48" s="210">
        <f t="shared" si="2"/>
        <v>0</v>
      </c>
    </row>
    <row r="49" spans="1:9" ht="46.5" customHeight="1">
      <c r="A49" s="114" t="s">
        <v>391</v>
      </c>
      <c r="B49" s="134" t="s">
        <v>392</v>
      </c>
      <c r="C49" s="134"/>
      <c r="D49" s="134"/>
      <c r="E49" s="135"/>
      <c r="F49" s="135"/>
      <c r="G49" s="211">
        <f>G50+G73</f>
        <v>8239.9</v>
      </c>
      <c r="H49" s="211">
        <f>H50+H73</f>
        <v>5519.3</v>
      </c>
      <c r="I49" s="210">
        <f t="shared" si="2"/>
        <v>67</v>
      </c>
    </row>
    <row r="50" spans="1:9" ht="40.5" customHeight="1">
      <c r="A50" s="57" t="s">
        <v>89</v>
      </c>
      <c r="B50" s="142" t="s">
        <v>393</v>
      </c>
      <c r="C50" s="119" t="s">
        <v>379</v>
      </c>
      <c r="D50" s="136" t="s">
        <v>257</v>
      </c>
      <c r="E50" s="137" t="s">
        <v>279</v>
      </c>
      <c r="F50" s="137"/>
      <c r="G50" s="212">
        <f>G51</f>
        <v>3036.9</v>
      </c>
      <c r="H50" s="212">
        <f>H51</f>
        <v>508.3</v>
      </c>
      <c r="I50" s="210">
        <f t="shared" si="2"/>
        <v>16.7</v>
      </c>
    </row>
    <row r="51" spans="1:9" ht="40.5" customHeight="1">
      <c r="A51" s="57" t="s">
        <v>260</v>
      </c>
      <c r="B51" s="139" t="s">
        <v>393</v>
      </c>
      <c r="C51" s="119" t="s">
        <v>379</v>
      </c>
      <c r="D51" s="136" t="s">
        <v>257</v>
      </c>
      <c r="E51" s="137" t="s">
        <v>279</v>
      </c>
      <c r="F51" s="137" t="s">
        <v>261</v>
      </c>
      <c r="G51" s="212">
        <v>3036.9</v>
      </c>
      <c r="H51" s="212">
        <v>508.3</v>
      </c>
      <c r="I51" s="210">
        <f t="shared" si="2"/>
        <v>16.7</v>
      </c>
    </row>
    <row r="52" spans="1:9" ht="24" customHeight="1" hidden="1">
      <c r="A52" s="57" t="s">
        <v>35</v>
      </c>
      <c r="B52" s="143" t="s">
        <v>97</v>
      </c>
      <c r="C52" s="136"/>
      <c r="D52" s="136" t="s">
        <v>257</v>
      </c>
      <c r="E52" s="137" t="s">
        <v>36</v>
      </c>
      <c r="F52" s="137"/>
      <c r="G52" s="212" t="e">
        <f>#REF!+#REF!</f>
        <v>#REF!</v>
      </c>
      <c r="H52" s="212" t="e">
        <f>#REF!+#REF!</f>
        <v>#REF!</v>
      </c>
      <c r="I52" s="210" t="e">
        <f t="shared" si="2"/>
        <v>#REF!</v>
      </c>
    </row>
    <row r="53" spans="1:9" ht="0.75" customHeight="1" hidden="1">
      <c r="A53" s="48" t="s">
        <v>278</v>
      </c>
      <c r="B53" s="136" t="s">
        <v>277</v>
      </c>
      <c r="C53" s="136"/>
      <c r="D53" s="136" t="s">
        <v>279</v>
      </c>
      <c r="E53" s="137" t="s">
        <v>252</v>
      </c>
      <c r="F53" s="137"/>
      <c r="G53" s="212">
        <f>G55</f>
        <v>0</v>
      </c>
      <c r="H53" s="214"/>
      <c r="I53" s="210" t="e">
        <f t="shared" si="2"/>
        <v>#DIV/0!</v>
      </c>
    </row>
    <row r="54" spans="1:9" ht="21" customHeight="1" hidden="1">
      <c r="A54" s="48" t="s">
        <v>280</v>
      </c>
      <c r="B54" s="136" t="s">
        <v>281</v>
      </c>
      <c r="C54" s="136"/>
      <c r="D54" s="136" t="s">
        <v>279</v>
      </c>
      <c r="E54" s="137" t="s">
        <v>252</v>
      </c>
      <c r="F54" s="137"/>
      <c r="G54" s="212">
        <f>G55</f>
        <v>0</v>
      </c>
      <c r="H54" s="214"/>
      <c r="I54" s="210" t="e">
        <f t="shared" si="2"/>
        <v>#DIV/0!</v>
      </c>
    </row>
    <row r="55" spans="1:9" ht="18.75" customHeight="1" hidden="1">
      <c r="A55" s="57" t="s">
        <v>289</v>
      </c>
      <c r="B55" s="136" t="s">
        <v>281</v>
      </c>
      <c r="C55" s="136"/>
      <c r="D55" s="136" t="s">
        <v>279</v>
      </c>
      <c r="E55" s="137" t="s">
        <v>252</v>
      </c>
      <c r="F55" s="137" t="s">
        <v>290</v>
      </c>
      <c r="G55" s="212">
        <v>0</v>
      </c>
      <c r="H55" s="214"/>
      <c r="I55" s="210" t="e">
        <f t="shared" si="2"/>
        <v>#DIV/0!</v>
      </c>
    </row>
    <row r="56" spans="1:9" s="10" customFormat="1" ht="17.25" customHeight="1" hidden="1">
      <c r="A56" s="45" t="s">
        <v>282</v>
      </c>
      <c r="B56" s="132" t="s">
        <v>283</v>
      </c>
      <c r="C56" s="132"/>
      <c r="D56" s="132"/>
      <c r="E56" s="133"/>
      <c r="F56" s="133"/>
      <c r="G56" s="210">
        <f>G57</f>
        <v>0</v>
      </c>
      <c r="H56" s="215"/>
      <c r="I56" s="210" t="e">
        <f t="shared" si="2"/>
        <v>#DIV/0!</v>
      </c>
    </row>
    <row r="57" spans="1:9" ht="17.25" customHeight="1" hidden="1">
      <c r="A57" s="44" t="s">
        <v>262</v>
      </c>
      <c r="B57" s="136" t="s">
        <v>283</v>
      </c>
      <c r="C57" s="136"/>
      <c r="D57" s="136" t="s">
        <v>255</v>
      </c>
      <c r="E57" s="137"/>
      <c r="F57" s="137"/>
      <c r="G57" s="212">
        <f>G58</f>
        <v>0</v>
      </c>
      <c r="H57" s="214"/>
      <c r="I57" s="210" t="e">
        <f t="shared" si="2"/>
        <v>#DIV/0!</v>
      </c>
    </row>
    <row r="58" spans="1:9" ht="16.5" customHeight="1" hidden="1">
      <c r="A58" s="48" t="s">
        <v>284</v>
      </c>
      <c r="B58" s="136" t="s">
        <v>283</v>
      </c>
      <c r="C58" s="136"/>
      <c r="D58" s="136" t="s">
        <v>255</v>
      </c>
      <c r="E58" s="137" t="s">
        <v>259</v>
      </c>
      <c r="F58" s="137"/>
      <c r="G58" s="212">
        <f>G59</f>
        <v>0</v>
      </c>
      <c r="H58" s="214"/>
      <c r="I58" s="210" t="e">
        <f t="shared" si="2"/>
        <v>#DIV/0!</v>
      </c>
    </row>
    <row r="59" spans="1:9" ht="17.25" customHeight="1" hidden="1">
      <c r="A59" s="49" t="s">
        <v>285</v>
      </c>
      <c r="B59" s="136" t="s">
        <v>286</v>
      </c>
      <c r="C59" s="136"/>
      <c r="D59" s="136" t="s">
        <v>255</v>
      </c>
      <c r="E59" s="137" t="s">
        <v>259</v>
      </c>
      <c r="F59" s="137"/>
      <c r="G59" s="212">
        <f>G60</f>
        <v>0</v>
      </c>
      <c r="H59" s="214"/>
      <c r="I59" s="210" t="e">
        <f t="shared" si="2"/>
        <v>#DIV/0!</v>
      </c>
    </row>
    <row r="60" spans="1:9" ht="26.25" customHeight="1" hidden="1">
      <c r="A60" s="58" t="s">
        <v>289</v>
      </c>
      <c r="B60" s="136" t="s">
        <v>286</v>
      </c>
      <c r="C60" s="136"/>
      <c r="D60" s="136" t="s">
        <v>255</v>
      </c>
      <c r="E60" s="137" t="s">
        <v>259</v>
      </c>
      <c r="F60" s="137" t="s">
        <v>290</v>
      </c>
      <c r="G60" s="212">
        <v>0</v>
      </c>
      <c r="H60" s="214"/>
      <c r="I60" s="210" t="e">
        <f t="shared" si="2"/>
        <v>#DIV/0!</v>
      </c>
    </row>
    <row r="61" spans="1:9" ht="56.25" hidden="1">
      <c r="A61" s="57" t="s">
        <v>52</v>
      </c>
      <c r="B61" s="144" t="s">
        <v>53</v>
      </c>
      <c r="C61" s="120"/>
      <c r="D61" s="136" t="s">
        <v>255</v>
      </c>
      <c r="E61" s="137" t="s">
        <v>252</v>
      </c>
      <c r="F61" s="137"/>
      <c r="G61" s="212">
        <f>G62</f>
        <v>0</v>
      </c>
      <c r="H61" s="212">
        <f>H62</f>
        <v>0</v>
      </c>
      <c r="I61" s="210" t="e">
        <f t="shared" si="2"/>
        <v>#DIV/0!</v>
      </c>
    </row>
    <row r="62" spans="1:9" ht="20.25" hidden="1">
      <c r="A62" s="57" t="s">
        <v>15</v>
      </c>
      <c r="B62" s="144" t="s">
        <v>53</v>
      </c>
      <c r="C62" s="120"/>
      <c r="D62" s="136" t="s">
        <v>255</v>
      </c>
      <c r="E62" s="137" t="s">
        <v>252</v>
      </c>
      <c r="F62" s="137" t="s">
        <v>16</v>
      </c>
      <c r="G62" s="212">
        <v>0</v>
      </c>
      <c r="H62" s="213">
        <v>0</v>
      </c>
      <c r="I62" s="210" t="e">
        <f t="shared" si="2"/>
        <v>#DIV/0!</v>
      </c>
    </row>
    <row r="63" spans="1:9" ht="49.5" customHeight="1" hidden="1">
      <c r="A63" s="34" t="s">
        <v>75</v>
      </c>
      <c r="B63" s="145" t="s">
        <v>76</v>
      </c>
      <c r="C63" s="146"/>
      <c r="D63" s="136"/>
      <c r="E63" s="137"/>
      <c r="F63" s="137"/>
      <c r="G63" s="212">
        <f>G66</f>
        <v>0</v>
      </c>
      <c r="H63" s="212">
        <f>H66</f>
        <v>0</v>
      </c>
      <c r="I63" s="210" t="e">
        <f t="shared" si="2"/>
        <v>#DIV/0!</v>
      </c>
    </row>
    <row r="64" spans="1:9" ht="20.25" hidden="1">
      <c r="A64" s="38" t="s">
        <v>262</v>
      </c>
      <c r="B64" s="147" t="s">
        <v>76</v>
      </c>
      <c r="C64" s="148"/>
      <c r="D64" s="136" t="s">
        <v>255</v>
      </c>
      <c r="E64" s="137"/>
      <c r="F64" s="137"/>
      <c r="G64" s="212">
        <f aca="true" t="shared" si="3" ref="G64:H66">G65</f>
        <v>0</v>
      </c>
      <c r="H64" s="212">
        <f t="shared" si="3"/>
        <v>0</v>
      </c>
      <c r="I64" s="210" t="e">
        <f t="shared" si="2"/>
        <v>#DIV/0!</v>
      </c>
    </row>
    <row r="65" spans="1:9" ht="20.25" hidden="1">
      <c r="A65" s="50" t="s">
        <v>263</v>
      </c>
      <c r="B65" s="147" t="s">
        <v>76</v>
      </c>
      <c r="C65" s="148"/>
      <c r="D65" s="136" t="s">
        <v>255</v>
      </c>
      <c r="E65" s="137" t="s">
        <v>264</v>
      </c>
      <c r="F65" s="137"/>
      <c r="G65" s="212">
        <f t="shared" si="3"/>
        <v>0</v>
      </c>
      <c r="H65" s="212">
        <f t="shared" si="3"/>
        <v>0</v>
      </c>
      <c r="I65" s="210" t="e">
        <f t="shared" si="2"/>
        <v>#DIV/0!</v>
      </c>
    </row>
    <row r="66" spans="1:9" ht="90" customHeight="1" hidden="1">
      <c r="A66" s="38" t="s">
        <v>110</v>
      </c>
      <c r="B66" s="147" t="s">
        <v>74</v>
      </c>
      <c r="C66" s="148"/>
      <c r="D66" s="136"/>
      <c r="E66" s="137"/>
      <c r="F66" s="137"/>
      <c r="G66" s="212">
        <f t="shared" si="3"/>
        <v>0</v>
      </c>
      <c r="H66" s="212">
        <f t="shared" si="3"/>
        <v>0</v>
      </c>
      <c r="I66" s="210" t="e">
        <f t="shared" si="2"/>
        <v>#DIV/0!</v>
      </c>
    </row>
    <row r="67" spans="1:9" ht="25.5" customHeight="1" hidden="1">
      <c r="A67" s="38" t="s">
        <v>15</v>
      </c>
      <c r="B67" s="149" t="s">
        <v>74</v>
      </c>
      <c r="C67" s="150" t="s">
        <v>104</v>
      </c>
      <c r="D67" s="136" t="s">
        <v>255</v>
      </c>
      <c r="E67" s="137" t="s">
        <v>264</v>
      </c>
      <c r="F67" s="137" t="s">
        <v>16</v>
      </c>
      <c r="G67" s="212">
        <v>0</v>
      </c>
      <c r="H67" s="213">
        <v>0</v>
      </c>
      <c r="I67" s="210" t="e">
        <f t="shared" si="2"/>
        <v>#DIV/0!</v>
      </c>
    </row>
    <row r="68" spans="1:9" ht="2.25" customHeight="1" hidden="1">
      <c r="A68" s="42" t="s">
        <v>77</v>
      </c>
      <c r="B68" s="145" t="s">
        <v>78</v>
      </c>
      <c r="C68" s="146"/>
      <c r="D68" s="136"/>
      <c r="E68" s="137"/>
      <c r="F68" s="137"/>
      <c r="G68" s="212">
        <f aca="true" t="shared" si="4" ref="G68:H71">G69</f>
        <v>0</v>
      </c>
      <c r="H68" s="212">
        <f t="shared" si="4"/>
        <v>0</v>
      </c>
      <c r="I68" s="210" t="e">
        <f t="shared" si="2"/>
        <v>#DIV/0!</v>
      </c>
    </row>
    <row r="69" spans="1:9" ht="30" customHeight="1" hidden="1">
      <c r="A69" s="38" t="s">
        <v>262</v>
      </c>
      <c r="B69" s="147" t="s">
        <v>78</v>
      </c>
      <c r="C69" s="148"/>
      <c r="D69" s="136" t="s">
        <v>255</v>
      </c>
      <c r="E69" s="137"/>
      <c r="F69" s="137"/>
      <c r="G69" s="212">
        <f t="shared" si="4"/>
        <v>0</v>
      </c>
      <c r="H69" s="212">
        <f t="shared" si="4"/>
        <v>0</v>
      </c>
      <c r="I69" s="210" t="e">
        <f t="shared" si="2"/>
        <v>#DIV/0!</v>
      </c>
    </row>
    <row r="70" spans="1:9" ht="27" customHeight="1" hidden="1">
      <c r="A70" s="51" t="s">
        <v>263</v>
      </c>
      <c r="B70" s="147" t="s">
        <v>78</v>
      </c>
      <c r="C70" s="148"/>
      <c r="D70" s="136" t="s">
        <v>255</v>
      </c>
      <c r="E70" s="137" t="s">
        <v>264</v>
      </c>
      <c r="F70" s="137"/>
      <c r="G70" s="212">
        <f t="shared" si="4"/>
        <v>0</v>
      </c>
      <c r="H70" s="212">
        <f t="shared" si="4"/>
        <v>0</v>
      </c>
      <c r="I70" s="210" t="e">
        <f t="shared" si="2"/>
        <v>#DIV/0!</v>
      </c>
    </row>
    <row r="71" spans="1:9" ht="37.5" hidden="1">
      <c r="A71" s="38" t="s">
        <v>59</v>
      </c>
      <c r="B71" s="149" t="s">
        <v>60</v>
      </c>
      <c r="C71" s="148"/>
      <c r="D71" s="136"/>
      <c r="E71" s="137"/>
      <c r="F71" s="137"/>
      <c r="G71" s="212">
        <f t="shared" si="4"/>
        <v>0</v>
      </c>
      <c r="H71" s="212">
        <f t="shared" si="4"/>
        <v>0</v>
      </c>
      <c r="I71" s="210" t="e">
        <f t="shared" si="2"/>
        <v>#DIV/0!</v>
      </c>
    </row>
    <row r="72" spans="1:9" ht="20.25" hidden="1">
      <c r="A72" s="38" t="s">
        <v>15</v>
      </c>
      <c r="B72" s="151" t="s">
        <v>60</v>
      </c>
      <c r="C72" s="150" t="s">
        <v>104</v>
      </c>
      <c r="D72" s="136" t="s">
        <v>255</v>
      </c>
      <c r="E72" s="137" t="s">
        <v>264</v>
      </c>
      <c r="F72" s="137" t="s">
        <v>16</v>
      </c>
      <c r="G72" s="212">
        <v>0</v>
      </c>
      <c r="H72" s="213">
        <v>0</v>
      </c>
      <c r="I72" s="210" t="e">
        <f t="shared" si="2"/>
        <v>#DIV/0!</v>
      </c>
    </row>
    <row r="73" spans="1:9" ht="61.5" customHeight="1">
      <c r="A73" s="241" t="s">
        <v>529</v>
      </c>
      <c r="B73" s="252" t="s">
        <v>530</v>
      </c>
      <c r="C73" s="152">
        <v>817</v>
      </c>
      <c r="D73" s="136" t="s">
        <v>257</v>
      </c>
      <c r="E73" s="137" t="s">
        <v>279</v>
      </c>
      <c r="F73" s="137"/>
      <c r="G73" s="212">
        <f>G75</f>
        <v>5203</v>
      </c>
      <c r="H73" s="212">
        <f>H75</f>
        <v>5011</v>
      </c>
      <c r="I73" s="210">
        <f t="shared" si="2"/>
        <v>96.3</v>
      </c>
    </row>
    <row r="74" spans="1:9" ht="0.75" customHeight="1" hidden="1">
      <c r="A74" s="241" t="s">
        <v>260</v>
      </c>
      <c r="B74" s="252" t="s">
        <v>530</v>
      </c>
      <c r="C74" s="152"/>
      <c r="D74" s="136"/>
      <c r="E74" s="137"/>
      <c r="F74" s="137"/>
      <c r="G74" s="212"/>
      <c r="H74" s="213"/>
      <c r="I74" s="210" t="e">
        <f t="shared" si="2"/>
        <v>#DIV/0!</v>
      </c>
    </row>
    <row r="75" spans="1:9" ht="59.25" customHeight="1">
      <c r="A75" s="242" t="s">
        <v>260</v>
      </c>
      <c r="B75" s="252" t="s">
        <v>530</v>
      </c>
      <c r="C75" s="152">
        <v>817</v>
      </c>
      <c r="D75" s="136" t="s">
        <v>257</v>
      </c>
      <c r="E75" s="137" t="s">
        <v>279</v>
      </c>
      <c r="F75" s="137" t="s">
        <v>261</v>
      </c>
      <c r="G75" s="212">
        <v>5203</v>
      </c>
      <c r="H75" s="213">
        <v>5011</v>
      </c>
      <c r="I75" s="210">
        <f t="shared" si="2"/>
        <v>96.3</v>
      </c>
    </row>
    <row r="76" spans="1:9" ht="73.5" customHeight="1">
      <c r="A76" s="59" t="s">
        <v>470</v>
      </c>
      <c r="B76" s="153">
        <v>1500000000</v>
      </c>
      <c r="C76" s="154"/>
      <c r="D76" s="155"/>
      <c r="E76" s="156"/>
      <c r="F76" s="156"/>
      <c r="G76" s="216">
        <f>G77</f>
        <v>7742.7</v>
      </c>
      <c r="H76" s="216">
        <f>H77</f>
        <v>0</v>
      </c>
      <c r="I76" s="210">
        <f t="shared" si="2"/>
        <v>0</v>
      </c>
    </row>
    <row r="77" spans="1:9" ht="80.25" customHeight="1">
      <c r="A77" s="84" t="s">
        <v>396</v>
      </c>
      <c r="B77" s="157" t="s">
        <v>198</v>
      </c>
      <c r="C77" s="121"/>
      <c r="D77" s="134"/>
      <c r="E77" s="135"/>
      <c r="F77" s="135"/>
      <c r="G77" s="211">
        <f>G80+G82+G84</f>
        <v>7742.7</v>
      </c>
      <c r="H77" s="211">
        <f>H80+H82+H84</f>
        <v>0</v>
      </c>
      <c r="I77" s="210">
        <f t="shared" si="2"/>
        <v>0</v>
      </c>
    </row>
    <row r="78" spans="1:9" ht="24.75" customHeight="1" hidden="1">
      <c r="A78" s="38" t="s">
        <v>23</v>
      </c>
      <c r="B78" s="139" t="s">
        <v>198</v>
      </c>
      <c r="C78" s="119"/>
      <c r="D78" s="136" t="s">
        <v>21</v>
      </c>
      <c r="E78" s="137"/>
      <c r="F78" s="137"/>
      <c r="G78" s="212">
        <f>G79</f>
        <v>4560.5</v>
      </c>
      <c r="H78" s="212">
        <f>H79</f>
        <v>0</v>
      </c>
      <c r="I78" s="210">
        <f t="shared" si="2"/>
        <v>0</v>
      </c>
    </row>
    <row r="79" spans="1:9" ht="22.5" customHeight="1" hidden="1">
      <c r="A79" s="38" t="s">
        <v>43</v>
      </c>
      <c r="B79" s="139" t="s">
        <v>198</v>
      </c>
      <c r="C79" s="119"/>
      <c r="D79" s="136" t="s">
        <v>21</v>
      </c>
      <c r="E79" s="137" t="s">
        <v>273</v>
      </c>
      <c r="F79" s="137"/>
      <c r="G79" s="212">
        <f>G80+G82</f>
        <v>4560.5</v>
      </c>
      <c r="H79" s="212">
        <f>H80+H82</f>
        <v>0</v>
      </c>
      <c r="I79" s="210">
        <f t="shared" si="2"/>
        <v>0</v>
      </c>
    </row>
    <row r="80" spans="1:9" ht="31.5" customHeight="1">
      <c r="A80" s="38" t="s">
        <v>491</v>
      </c>
      <c r="B80" s="139" t="s">
        <v>492</v>
      </c>
      <c r="C80" s="119" t="s">
        <v>379</v>
      </c>
      <c r="D80" s="136" t="s">
        <v>21</v>
      </c>
      <c r="E80" s="137" t="s">
        <v>273</v>
      </c>
      <c r="F80" s="137"/>
      <c r="G80" s="217">
        <f>G81</f>
        <v>2527.3</v>
      </c>
      <c r="H80" s="212">
        <f>H81</f>
        <v>0</v>
      </c>
      <c r="I80" s="210">
        <f t="shared" si="2"/>
        <v>0</v>
      </c>
    </row>
    <row r="81" spans="1:9" ht="37.5" customHeight="1">
      <c r="A81" s="60" t="s">
        <v>260</v>
      </c>
      <c r="B81" s="139" t="s">
        <v>492</v>
      </c>
      <c r="C81" s="119" t="s">
        <v>379</v>
      </c>
      <c r="D81" s="136" t="s">
        <v>21</v>
      </c>
      <c r="E81" s="137" t="s">
        <v>273</v>
      </c>
      <c r="F81" s="137" t="s">
        <v>261</v>
      </c>
      <c r="G81" s="217">
        <v>2527.3</v>
      </c>
      <c r="H81" s="213">
        <v>0</v>
      </c>
      <c r="I81" s="210">
        <f t="shared" si="2"/>
        <v>0</v>
      </c>
    </row>
    <row r="82" spans="1:9" ht="39" customHeight="1">
      <c r="A82" s="38" t="s">
        <v>44</v>
      </c>
      <c r="B82" s="158" t="s">
        <v>397</v>
      </c>
      <c r="C82" s="119" t="s">
        <v>379</v>
      </c>
      <c r="D82" s="136" t="s">
        <v>21</v>
      </c>
      <c r="E82" s="137" t="s">
        <v>273</v>
      </c>
      <c r="F82" s="137"/>
      <c r="G82" s="212">
        <f>G83</f>
        <v>2033.2</v>
      </c>
      <c r="H82" s="212">
        <f>H83</f>
        <v>0</v>
      </c>
      <c r="I82" s="210">
        <f t="shared" si="2"/>
        <v>0</v>
      </c>
    </row>
    <row r="83" spans="1:9" ht="37.5">
      <c r="A83" s="60" t="s">
        <v>260</v>
      </c>
      <c r="B83" s="139" t="s">
        <v>397</v>
      </c>
      <c r="C83" s="119" t="s">
        <v>379</v>
      </c>
      <c r="D83" s="136" t="s">
        <v>21</v>
      </c>
      <c r="E83" s="137" t="s">
        <v>273</v>
      </c>
      <c r="F83" s="137" t="s">
        <v>261</v>
      </c>
      <c r="G83" s="212">
        <v>2033.2</v>
      </c>
      <c r="H83" s="213">
        <v>0</v>
      </c>
      <c r="I83" s="210">
        <f t="shared" si="2"/>
        <v>0</v>
      </c>
    </row>
    <row r="84" spans="1:9" ht="37.5">
      <c r="A84" s="108" t="s">
        <v>531</v>
      </c>
      <c r="B84" s="119" t="s">
        <v>532</v>
      </c>
      <c r="C84" s="119" t="s">
        <v>379</v>
      </c>
      <c r="D84" s="136" t="s">
        <v>21</v>
      </c>
      <c r="E84" s="137" t="s">
        <v>273</v>
      </c>
      <c r="F84" s="137"/>
      <c r="G84" s="212">
        <f>G85</f>
        <v>3182.2</v>
      </c>
      <c r="H84" s="212">
        <f>H85</f>
        <v>0</v>
      </c>
      <c r="I84" s="210">
        <f t="shared" si="2"/>
        <v>0</v>
      </c>
    </row>
    <row r="85" spans="1:9" ht="37.5">
      <c r="A85" s="108" t="s">
        <v>260</v>
      </c>
      <c r="B85" s="119" t="s">
        <v>532</v>
      </c>
      <c r="C85" s="119" t="s">
        <v>379</v>
      </c>
      <c r="D85" s="136" t="s">
        <v>21</v>
      </c>
      <c r="E85" s="137" t="s">
        <v>273</v>
      </c>
      <c r="F85" s="137" t="s">
        <v>261</v>
      </c>
      <c r="G85" s="212">
        <v>3182.2</v>
      </c>
      <c r="H85" s="213">
        <v>0</v>
      </c>
      <c r="I85" s="210">
        <f t="shared" si="2"/>
        <v>0</v>
      </c>
    </row>
    <row r="86" spans="1:9" ht="49.5" customHeight="1">
      <c r="A86" s="61" t="s">
        <v>326</v>
      </c>
      <c r="B86" s="154">
        <v>1600000000</v>
      </c>
      <c r="C86" s="154"/>
      <c r="D86" s="136"/>
      <c r="E86" s="137"/>
      <c r="F86" s="137"/>
      <c r="G86" s="216">
        <f>G87+G99</f>
        <v>23259.6</v>
      </c>
      <c r="H86" s="216">
        <f>H87+H99</f>
        <v>4218.5</v>
      </c>
      <c r="I86" s="210">
        <f t="shared" si="2"/>
        <v>18.1</v>
      </c>
    </row>
    <row r="87" spans="1:9" ht="44.25" customHeight="1">
      <c r="A87" s="64" t="s">
        <v>346</v>
      </c>
      <c r="B87" s="159">
        <v>1600100000</v>
      </c>
      <c r="C87" s="159"/>
      <c r="D87" s="160"/>
      <c r="E87" s="161"/>
      <c r="F87" s="161"/>
      <c r="G87" s="211">
        <f>G90</f>
        <v>8626.1</v>
      </c>
      <c r="H87" s="211">
        <f>H90+H94</f>
        <v>1267.6</v>
      </c>
      <c r="I87" s="210">
        <f t="shared" si="2"/>
        <v>14.7</v>
      </c>
    </row>
    <row r="88" spans="1:9" ht="33.75" customHeight="1" hidden="1">
      <c r="A88" s="57" t="s">
        <v>251</v>
      </c>
      <c r="B88" s="162">
        <v>1600100000</v>
      </c>
      <c r="C88" s="162"/>
      <c r="D88" s="136" t="s">
        <v>252</v>
      </c>
      <c r="E88" s="137"/>
      <c r="F88" s="137"/>
      <c r="G88" s="212">
        <f>G89</f>
        <v>8626.1</v>
      </c>
      <c r="H88" s="212">
        <f>H89</f>
        <v>1267.6</v>
      </c>
      <c r="I88" s="210">
        <f t="shared" si="2"/>
        <v>14.7</v>
      </c>
    </row>
    <row r="89" spans="1:9" ht="3" customHeight="1" hidden="1">
      <c r="A89" s="57" t="s">
        <v>18</v>
      </c>
      <c r="B89" s="162">
        <v>1600100000</v>
      </c>
      <c r="C89" s="162"/>
      <c r="D89" s="136" t="s">
        <v>252</v>
      </c>
      <c r="E89" s="137" t="s">
        <v>300</v>
      </c>
      <c r="F89" s="137"/>
      <c r="G89" s="212">
        <f>G90+G94</f>
        <v>8626.1</v>
      </c>
      <c r="H89" s="212">
        <f>H90+H97</f>
        <v>1267.6</v>
      </c>
      <c r="I89" s="210">
        <f t="shared" si="2"/>
        <v>14.7</v>
      </c>
    </row>
    <row r="90" spans="1:9" ht="30.75" customHeight="1">
      <c r="A90" s="57" t="s">
        <v>38</v>
      </c>
      <c r="B90" s="152">
        <v>1600100190</v>
      </c>
      <c r="C90" s="152">
        <v>816</v>
      </c>
      <c r="D90" s="136" t="s">
        <v>252</v>
      </c>
      <c r="E90" s="137" t="s">
        <v>300</v>
      </c>
      <c r="F90" s="137"/>
      <c r="G90" s="212">
        <f>G91+G92+G93</f>
        <v>8626.1</v>
      </c>
      <c r="H90" s="212">
        <f>H91+H92+H93</f>
        <v>1267.6</v>
      </c>
      <c r="I90" s="210">
        <f t="shared" si="2"/>
        <v>14.7</v>
      </c>
    </row>
    <row r="91" spans="1:9" ht="37.5">
      <c r="A91" s="57" t="s">
        <v>294</v>
      </c>
      <c r="B91" s="152">
        <v>1600100190</v>
      </c>
      <c r="C91" s="152">
        <v>816</v>
      </c>
      <c r="D91" s="136" t="s">
        <v>252</v>
      </c>
      <c r="E91" s="137" t="s">
        <v>300</v>
      </c>
      <c r="F91" s="137" t="s">
        <v>295</v>
      </c>
      <c r="G91" s="212">
        <v>7719</v>
      </c>
      <c r="H91" s="213">
        <v>1138.4</v>
      </c>
      <c r="I91" s="210">
        <f t="shared" si="2"/>
        <v>14.7</v>
      </c>
    </row>
    <row r="92" spans="1:9" ht="37.5">
      <c r="A92" s="57" t="s">
        <v>345</v>
      </c>
      <c r="B92" s="152">
        <v>1600100190</v>
      </c>
      <c r="C92" s="152">
        <v>816</v>
      </c>
      <c r="D92" s="136" t="s">
        <v>252</v>
      </c>
      <c r="E92" s="137" t="s">
        <v>300</v>
      </c>
      <c r="F92" s="137" t="s">
        <v>261</v>
      </c>
      <c r="G92" s="212">
        <v>898.7</v>
      </c>
      <c r="H92" s="213">
        <v>129.2</v>
      </c>
      <c r="I92" s="210">
        <f t="shared" si="2"/>
        <v>14.4</v>
      </c>
    </row>
    <row r="93" spans="1:9" ht="24.75" customHeight="1">
      <c r="A93" s="57" t="s">
        <v>344</v>
      </c>
      <c r="B93" s="152">
        <v>1600100190</v>
      </c>
      <c r="C93" s="152">
        <v>816</v>
      </c>
      <c r="D93" s="136" t="s">
        <v>252</v>
      </c>
      <c r="E93" s="137" t="s">
        <v>300</v>
      </c>
      <c r="F93" s="137" t="s">
        <v>296</v>
      </c>
      <c r="G93" s="212">
        <v>8.4</v>
      </c>
      <c r="H93" s="213">
        <v>0</v>
      </c>
      <c r="I93" s="210">
        <f t="shared" si="2"/>
        <v>0</v>
      </c>
    </row>
    <row r="94" spans="1:9" ht="28.5" customHeight="1" hidden="1">
      <c r="A94" s="38" t="s">
        <v>116</v>
      </c>
      <c r="B94" s="152">
        <v>1600174060</v>
      </c>
      <c r="C94" s="152">
        <v>916</v>
      </c>
      <c r="D94" s="136" t="s">
        <v>252</v>
      </c>
      <c r="E94" s="137" t="s">
        <v>300</v>
      </c>
      <c r="F94" s="137"/>
      <c r="G94" s="212">
        <f>G95+G96</f>
        <v>0</v>
      </c>
      <c r="H94" s="212">
        <f>H95+H96</f>
        <v>0</v>
      </c>
      <c r="I94" s="210" t="e">
        <f t="shared" si="2"/>
        <v>#DIV/0!</v>
      </c>
    </row>
    <row r="95" spans="1:9" ht="30" customHeight="1" hidden="1">
      <c r="A95" s="57" t="s">
        <v>294</v>
      </c>
      <c r="B95" s="152">
        <v>1600174060</v>
      </c>
      <c r="C95" s="152">
        <v>916</v>
      </c>
      <c r="D95" s="136" t="s">
        <v>252</v>
      </c>
      <c r="E95" s="137" t="s">
        <v>300</v>
      </c>
      <c r="F95" s="137" t="s">
        <v>295</v>
      </c>
      <c r="G95" s="212">
        <v>0</v>
      </c>
      <c r="H95" s="213">
        <v>0</v>
      </c>
      <c r="I95" s="210" t="e">
        <f t="shared" si="2"/>
        <v>#DIV/0!</v>
      </c>
    </row>
    <row r="96" spans="1:9" ht="40.5" customHeight="1" hidden="1">
      <c r="A96" s="57" t="s">
        <v>260</v>
      </c>
      <c r="B96" s="152">
        <v>1600174060</v>
      </c>
      <c r="C96" s="163">
        <v>916</v>
      </c>
      <c r="D96" s="136" t="s">
        <v>252</v>
      </c>
      <c r="E96" s="137" t="s">
        <v>300</v>
      </c>
      <c r="F96" s="137" t="s">
        <v>261</v>
      </c>
      <c r="G96" s="212">
        <v>0</v>
      </c>
      <c r="H96" s="213">
        <v>0</v>
      </c>
      <c r="I96" s="210" t="e">
        <f t="shared" si="2"/>
        <v>#DIV/0!</v>
      </c>
    </row>
    <row r="97" spans="1:9" ht="28.5" customHeight="1" hidden="1">
      <c r="A97" s="57" t="s">
        <v>70</v>
      </c>
      <c r="B97" s="144" t="s">
        <v>71</v>
      </c>
      <c r="C97" s="120"/>
      <c r="D97" s="136" t="s">
        <v>252</v>
      </c>
      <c r="E97" s="137" t="s">
        <v>300</v>
      </c>
      <c r="F97" s="137"/>
      <c r="G97" s="212">
        <f>G98</f>
        <v>0</v>
      </c>
      <c r="H97" s="212">
        <f>H98</f>
        <v>0</v>
      </c>
      <c r="I97" s="210" t="e">
        <f t="shared" si="2"/>
        <v>#DIV/0!</v>
      </c>
    </row>
    <row r="98" spans="1:9" ht="28.5" customHeight="1" hidden="1">
      <c r="A98" s="57" t="s">
        <v>294</v>
      </c>
      <c r="B98" s="164" t="s">
        <v>71</v>
      </c>
      <c r="C98" s="120"/>
      <c r="D98" s="136" t="s">
        <v>252</v>
      </c>
      <c r="E98" s="137" t="s">
        <v>300</v>
      </c>
      <c r="F98" s="137" t="s">
        <v>295</v>
      </c>
      <c r="G98" s="212">
        <v>0</v>
      </c>
      <c r="H98" s="213">
        <v>0</v>
      </c>
      <c r="I98" s="210" t="e">
        <f t="shared" si="2"/>
        <v>#DIV/0!</v>
      </c>
    </row>
    <row r="99" spans="1:9" ht="57" customHeight="1">
      <c r="A99" s="82" t="s">
        <v>471</v>
      </c>
      <c r="B99" s="122" t="s">
        <v>199</v>
      </c>
      <c r="C99" s="122"/>
      <c r="D99" s="160"/>
      <c r="E99" s="161"/>
      <c r="F99" s="161"/>
      <c r="G99" s="211">
        <f>G102</f>
        <v>14633.5</v>
      </c>
      <c r="H99" s="211">
        <f aca="true" t="shared" si="5" ref="G99:H101">H100</f>
        <v>2950.9</v>
      </c>
      <c r="I99" s="210">
        <f t="shared" si="2"/>
        <v>20.2</v>
      </c>
    </row>
    <row r="100" spans="1:9" ht="20.25" hidden="1">
      <c r="A100" s="63" t="s">
        <v>251</v>
      </c>
      <c r="B100" s="119" t="s">
        <v>199</v>
      </c>
      <c r="C100" s="119"/>
      <c r="D100" s="136" t="s">
        <v>252</v>
      </c>
      <c r="E100" s="137"/>
      <c r="F100" s="137"/>
      <c r="G100" s="212">
        <f t="shared" si="5"/>
        <v>14633.5</v>
      </c>
      <c r="H100" s="212">
        <f t="shared" si="5"/>
        <v>2950.9</v>
      </c>
      <c r="I100" s="210">
        <f t="shared" si="2"/>
        <v>20.2</v>
      </c>
    </row>
    <row r="101" spans="1:9" ht="20.25" hidden="1">
      <c r="A101" s="63" t="s">
        <v>253</v>
      </c>
      <c r="B101" s="119" t="s">
        <v>199</v>
      </c>
      <c r="C101" s="119"/>
      <c r="D101" s="136" t="s">
        <v>252</v>
      </c>
      <c r="E101" s="137" t="s">
        <v>254</v>
      </c>
      <c r="F101" s="137"/>
      <c r="G101" s="212">
        <f t="shared" si="5"/>
        <v>14633.5</v>
      </c>
      <c r="H101" s="212">
        <f t="shared" si="5"/>
        <v>2950.9</v>
      </c>
      <c r="I101" s="210">
        <f aca="true" t="shared" si="6" ref="I101:I165">H101/G101*100</f>
        <v>20.2</v>
      </c>
    </row>
    <row r="102" spans="1:9" ht="37.5">
      <c r="A102" s="63" t="s">
        <v>327</v>
      </c>
      <c r="B102" s="152">
        <v>1600200590</v>
      </c>
      <c r="C102" s="152">
        <v>816</v>
      </c>
      <c r="D102" s="136" t="s">
        <v>252</v>
      </c>
      <c r="E102" s="137" t="s">
        <v>254</v>
      </c>
      <c r="F102" s="137"/>
      <c r="G102" s="212">
        <f>G103+G104</f>
        <v>14633.5</v>
      </c>
      <c r="H102" s="212">
        <f>H103+H104</f>
        <v>2950.9</v>
      </c>
      <c r="I102" s="210">
        <f t="shared" si="6"/>
        <v>20.2</v>
      </c>
    </row>
    <row r="103" spans="1:9" ht="24.75" customHeight="1">
      <c r="A103" s="57" t="s">
        <v>45</v>
      </c>
      <c r="B103" s="152">
        <v>1600200590</v>
      </c>
      <c r="C103" s="152">
        <v>816</v>
      </c>
      <c r="D103" s="136" t="s">
        <v>252</v>
      </c>
      <c r="E103" s="137" t="s">
        <v>254</v>
      </c>
      <c r="F103" s="137" t="s">
        <v>46</v>
      </c>
      <c r="G103" s="212">
        <v>13709.8</v>
      </c>
      <c r="H103" s="213">
        <v>2809.9</v>
      </c>
      <c r="I103" s="210">
        <f t="shared" si="6"/>
        <v>20.5</v>
      </c>
    </row>
    <row r="104" spans="1:9" ht="37.5">
      <c r="A104" s="57" t="s">
        <v>260</v>
      </c>
      <c r="B104" s="152">
        <v>1600200590</v>
      </c>
      <c r="C104" s="152">
        <v>816</v>
      </c>
      <c r="D104" s="136" t="s">
        <v>252</v>
      </c>
      <c r="E104" s="137" t="s">
        <v>254</v>
      </c>
      <c r="F104" s="137" t="s">
        <v>261</v>
      </c>
      <c r="G104" s="212">
        <v>923.7</v>
      </c>
      <c r="H104" s="213">
        <v>141</v>
      </c>
      <c r="I104" s="210">
        <f t="shared" si="6"/>
        <v>15.3</v>
      </c>
    </row>
    <row r="105" spans="1:9" ht="57" customHeight="1">
      <c r="A105" s="67" t="s">
        <v>328</v>
      </c>
      <c r="B105" s="154">
        <v>1700000000</v>
      </c>
      <c r="C105" s="154"/>
      <c r="D105" s="155"/>
      <c r="E105" s="156"/>
      <c r="F105" s="156"/>
      <c r="G105" s="223">
        <f>G106+G111+G127+G130+G137+G119+G124</f>
        <v>62736.7</v>
      </c>
      <c r="H105" s="216">
        <f>H106+H111+H127+H130+H137+H119+H124</f>
        <v>5887.6</v>
      </c>
      <c r="I105" s="210">
        <f t="shared" si="6"/>
        <v>9.4</v>
      </c>
    </row>
    <row r="106" spans="1:9" ht="42.75" customHeight="1">
      <c r="A106" s="88" t="s">
        <v>347</v>
      </c>
      <c r="B106" s="159">
        <v>1700100000</v>
      </c>
      <c r="C106" s="165"/>
      <c r="D106" s="134"/>
      <c r="E106" s="135"/>
      <c r="F106" s="135"/>
      <c r="G106" s="211">
        <f>G109</f>
        <v>3761.2</v>
      </c>
      <c r="H106" s="211">
        <f>H109</f>
        <v>3752.6</v>
      </c>
      <c r="I106" s="210">
        <f t="shared" si="6"/>
        <v>99.8</v>
      </c>
    </row>
    <row r="107" spans="1:9" ht="24" customHeight="1" hidden="1">
      <c r="A107" s="72" t="s">
        <v>80</v>
      </c>
      <c r="B107" s="162">
        <v>1700100000</v>
      </c>
      <c r="C107" s="162"/>
      <c r="D107" s="136" t="s">
        <v>271</v>
      </c>
      <c r="E107" s="137"/>
      <c r="F107" s="137"/>
      <c r="G107" s="212">
        <f aca="true" t="shared" si="7" ref="G107:H109">G108</f>
        <v>3761.2</v>
      </c>
      <c r="H107" s="212">
        <f t="shared" si="7"/>
        <v>3752.6</v>
      </c>
      <c r="I107" s="210">
        <f t="shared" si="6"/>
        <v>99.8</v>
      </c>
    </row>
    <row r="108" spans="1:9" ht="24.75" customHeight="1" hidden="1">
      <c r="A108" s="72" t="s">
        <v>272</v>
      </c>
      <c r="B108" s="162">
        <v>1700100000</v>
      </c>
      <c r="C108" s="162"/>
      <c r="D108" s="136" t="s">
        <v>271</v>
      </c>
      <c r="E108" s="137" t="s">
        <v>273</v>
      </c>
      <c r="F108" s="137"/>
      <c r="G108" s="212">
        <f t="shared" si="7"/>
        <v>3761.2</v>
      </c>
      <c r="H108" s="212">
        <f t="shared" si="7"/>
        <v>3752.6</v>
      </c>
      <c r="I108" s="210">
        <f t="shared" si="6"/>
        <v>99.8</v>
      </c>
    </row>
    <row r="109" spans="1:9" ht="45" customHeight="1">
      <c r="A109" s="72" t="s">
        <v>87</v>
      </c>
      <c r="B109" s="119" t="s">
        <v>88</v>
      </c>
      <c r="C109" s="119" t="s">
        <v>379</v>
      </c>
      <c r="D109" s="136" t="s">
        <v>271</v>
      </c>
      <c r="E109" s="137" t="s">
        <v>273</v>
      </c>
      <c r="F109" s="137"/>
      <c r="G109" s="212">
        <f t="shared" si="7"/>
        <v>3761.2</v>
      </c>
      <c r="H109" s="212">
        <f t="shared" si="7"/>
        <v>3752.6</v>
      </c>
      <c r="I109" s="210">
        <f t="shared" si="6"/>
        <v>99.8</v>
      </c>
    </row>
    <row r="110" spans="1:9" ht="37.5" customHeight="1">
      <c r="A110" s="72" t="s">
        <v>8</v>
      </c>
      <c r="B110" s="119" t="s">
        <v>88</v>
      </c>
      <c r="C110" s="119" t="s">
        <v>379</v>
      </c>
      <c r="D110" s="136" t="s">
        <v>271</v>
      </c>
      <c r="E110" s="137" t="s">
        <v>273</v>
      </c>
      <c r="F110" s="137" t="s">
        <v>9</v>
      </c>
      <c r="G110" s="212">
        <v>3761.2</v>
      </c>
      <c r="H110" s="213">
        <v>3752.6</v>
      </c>
      <c r="I110" s="210">
        <f t="shared" si="6"/>
        <v>99.8</v>
      </c>
    </row>
    <row r="111" spans="1:9" ht="61.5" customHeight="1">
      <c r="A111" s="86" t="s">
        <v>398</v>
      </c>
      <c r="B111" s="122" t="s">
        <v>399</v>
      </c>
      <c r="C111" s="122"/>
      <c r="D111" s="134"/>
      <c r="E111" s="135"/>
      <c r="F111" s="135"/>
      <c r="G111" s="211">
        <f>G115+G112+G117</f>
        <v>10726</v>
      </c>
      <c r="H111" s="211">
        <f>H115+H112+H117</f>
        <v>0</v>
      </c>
      <c r="I111" s="210">
        <f t="shared" si="6"/>
        <v>0</v>
      </c>
    </row>
    <row r="112" spans="1:9" ht="37.5" customHeight="1">
      <c r="A112" s="68" t="s">
        <v>472</v>
      </c>
      <c r="B112" s="119" t="s">
        <v>493</v>
      </c>
      <c r="C112" s="119" t="s">
        <v>379</v>
      </c>
      <c r="D112" s="140" t="s">
        <v>21</v>
      </c>
      <c r="E112" s="141" t="s">
        <v>264</v>
      </c>
      <c r="F112" s="141"/>
      <c r="G112" s="218">
        <f>G113+G114</f>
        <v>1700</v>
      </c>
      <c r="H112" s="218">
        <f>H113+H114</f>
        <v>0</v>
      </c>
      <c r="I112" s="210">
        <f t="shared" si="6"/>
        <v>0</v>
      </c>
    </row>
    <row r="113" spans="1:9" ht="37.5" customHeight="1">
      <c r="A113" s="57" t="s">
        <v>345</v>
      </c>
      <c r="B113" s="119" t="s">
        <v>493</v>
      </c>
      <c r="C113" s="119" t="s">
        <v>379</v>
      </c>
      <c r="D113" s="140" t="s">
        <v>21</v>
      </c>
      <c r="E113" s="141" t="s">
        <v>264</v>
      </c>
      <c r="F113" s="141" t="s">
        <v>261</v>
      </c>
      <c r="G113" s="218">
        <v>1008</v>
      </c>
      <c r="H113" s="218">
        <v>0</v>
      </c>
      <c r="I113" s="210">
        <f t="shared" si="6"/>
        <v>0</v>
      </c>
    </row>
    <row r="114" spans="1:9" ht="37.5" customHeight="1">
      <c r="A114" s="71" t="s">
        <v>64</v>
      </c>
      <c r="B114" s="119" t="s">
        <v>493</v>
      </c>
      <c r="C114" s="119" t="s">
        <v>379</v>
      </c>
      <c r="D114" s="140" t="s">
        <v>21</v>
      </c>
      <c r="E114" s="141" t="s">
        <v>264</v>
      </c>
      <c r="F114" s="141" t="s">
        <v>65</v>
      </c>
      <c r="G114" s="218">
        <v>692</v>
      </c>
      <c r="H114" s="218">
        <v>0</v>
      </c>
      <c r="I114" s="210"/>
    </row>
    <row r="115" spans="1:9" ht="37.5" customHeight="1">
      <c r="A115" s="68" t="s">
        <v>472</v>
      </c>
      <c r="B115" s="119" t="s">
        <v>400</v>
      </c>
      <c r="C115" s="119" t="s">
        <v>379</v>
      </c>
      <c r="D115" s="136" t="s">
        <v>21</v>
      </c>
      <c r="E115" s="137" t="s">
        <v>264</v>
      </c>
      <c r="F115" s="137"/>
      <c r="G115" s="212">
        <f>G116</f>
        <v>8973.5</v>
      </c>
      <c r="H115" s="212">
        <f>H116</f>
        <v>0</v>
      </c>
      <c r="I115" s="210">
        <f t="shared" si="6"/>
        <v>0</v>
      </c>
    </row>
    <row r="116" spans="1:9" ht="37.5" customHeight="1">
      <c r="A116" s="244" t="s">
        <v>345</v>
      </c>
      <c r="B116" s="119" t="s">
        <v>400</v>
      </c>
      <c r="C116" s="119" t="s">
        <v>379</v>
      </c>
      <c r="D116" s="136" t="s">
        <v>21</v>
      </c>
      <c r="E116" s="137" t="s">
        <v>264</v>
      </c>
      <c r="F116" s="137" t="s">
        <v>261</v>
      </c>
      <c r="G116" s="212">
        <v>8973.5</v>
      </c>
      <c r="H116" s="213">
        <v>0</v>
      </c>
      <c r="I116" s="210">
        <f t="shared" si="6"/>
        <v>0</v>
      </c>
    </row>
    <row r="117" spans="1:9" ht="37.5" customHeight="1">
      <c r="A117" s="73" t="s">
        <v>542</v>
      </c>
      <c r="B117" s="119" t="s">
        <v>541</v>
      </c>
      <c r="C117" s="119" t="s">
        <v>379</v>
      </c>
      <c r="D117" s="136" t="s">
        <v>21</v>
      </c>
      <c r="E117" s="137" t="s">
        <v>264</v>
      </c>
      <c r="F117" s="137"/>
      <c r="G117" s="212">
        <f>G118</f>
        <v>52.5</v>
      </c>
      <c r="H117" s="212">
        <f>H118</f>
        <v>0</v>
      </c>
      <c r="I117" s="210">
        <f t="shared" si="6"/>
        <v>0</v>
      </c>
    </row>
    <row r="118" spans="1:9" ht="37.5" customHeight="1">
      <c r="A118" s="243" t="s">
        <v>345</v>
      </c>
      <c r="B118" s="119" t="s">
        <v>541</v>
      </c>
      <c r="C118" s="119" t="s">
        <v>379</v>
      </c>
      <c r="D118" s="136" t="s">
        <v>21</v>
      </c>
      <c r="E118" s="137" t="s">
        <v>264</v>
      </c>
      <c r="F118" s="137" t="s">
        <v>261</v>
      </c>
      <c r="G118" s="212">
        <v>52.5</v>
      </c>
      <c r="H118" s="213">
        <v>0</v>
      </c>
      <c r="I118" s="210">
        <f t="shared" si="6"/>
        <v>0</v>
      </c>
    </row>
    <row r="119" spans="1:9" ht="37.5" customHeight="1">
      <c r="A119" s="257" t="s">
        <v>481</v>
      </c>
      <c r="B119" s="176" t="s">
        <v>482</v>
      </c>
      <c r="C119" s="176"/>
      <c r="D119" s="171"/>
      <c r="E119" s="172"/>
      <c r="F119" s="172"/>
      <c r="G119" s="220">
        <f>G122+G120</f>
        <v>33000</v>
      </c>
      <c r="H119" s="220">
        <f>H122+H120</f>
        <v>29.9</v>
      </c>
      <c r="I119" s="210">
        <f t="shared" si="6"/>
        <v>0.1</v>
      </c>
    </row>
    <row r="120" spans="1:9" ht="37.5" customHeight="1">
      <c r="A120" s="258" t="s">
        <v>486</v>
      </c>
      <c r="B120" s="175" t="s">
        <v>487</v>
      </c>
      <c r="C120" s="175" t="s">
        <v>379</v>
      </c>
      <c r="D120" s="259" t="s">
        <v>21</v>
      </c>
      <c r="E120" s="260" t="s">
        <v>21</v>
      </c>
      <c r="F120" s="260"/>
      <c r="G120" s="261">
        <f>G121</f>
        <v>32897</v>
      </c>
      <c r="H120" s="261">
        <f>H121</f>
        <v>0</v>
      </c>
      <c r="I120" s="210">
        <f t="shared" si="6"/>
        <v>0</v>
      </c>
    </row>
    <row r="121" spans="1:9" ht="37.5" customHeight="1">
      <c r="A121" s="258" t="s">
        <v>64</v>
      </c>
      <c r="B121" s="175" t="s">
        <v>487</v>
      </c>
      <c r="C121" s="175" t="s">
        <v>379</v>
      </c>
      <c r="D121" s="259" t="s">
        <v>21</v>
      </c>
      <c r="E121" s="260" t="s">
        <v>21</v>
      </c>
      <c r="F121" s="260" t="s">
        <v>65</v>
      </c>
      <c r="G121" s="261">
        <v>32897</v>
      </c>
      <c r="H121" s="261">
        <v>0</v>
      </c>
      <c r="I121" s="210">
        <f t="shared" si="6"/>
        <v>0</v>
      </c>
    </row>
    <row r="122" spans="1:9" ht="37.5" customHeight="1">
      <c r="A122" s="258" t="s">
        <v>486</v>
      </c>
      <c r="B122" s="175" t="s">
        <v>564</v>
      </c>
      <c r="C122" s="175" t="s">
        <v>379</v>
      </c>
      <c r="D122" s="167" t="s">
        <v>21</v>
      </c>
      <c r="E122" s="168" t="s">
        <v>21</v>
      </c>
      <c r="F122" s="168"/>
      <c r="G122" s="217">
        <f>G123</f>
        <v>103</v>
      </c>
      <c r="H122" s="217">
        <f>H123</f>
        <v>29.9</v>
      </c>
      <c r="I122" s="210">
        <f t="shared" si="6"/>
        <v>29</v>
      </c>
    </row>
    <row r="123" spans="1:9" ht="37.5" customHeight="1">
      <c r="A123" s="258" t="s">
        <v>260</v>
      </c>
      <c r="B123" s="175" t="s">
        <v>564</v>
      </c>
      <c r="C123" s="175" t="s">
        <v>379</v>
      </c>
      <c r="D123" s="167" t="s">
        <v>21</v>
      </c>
      <c r="E123" s="168" t="s">
        <v>21</v>
      </c>
      <c r="F123" s="168" t="s">
        <v>261</v>
      </c>
      <c r="G123" s="217">
        <v>103</v>
      </c>
      <c r="H123" s="221">
        <v>29.9</v>
      </c>
      <c r="I123" s="210">
        <f t="shared" si="6"/>
        <v>29</v>
      </c>
    </row>
    <row r="124" spans="1:9" ht="37.5" customHeight="1">
      <c r="A124" s="86" t="s">
        <v>548</v>
      </c>
      <c r="B124" s="122" t="s">
        <v>547</v>
      </c>
      <c r="C124" s="122"/>
      <c r="D124" s="134"/>
      <c r="E124" s="135"/>
      <c r="F124" s="135"/>
      <c r="G124" s="211">
        <f>G125</f>
        <v>243</v>
      </c>
      <c r="H124" s="211">
        <f>H125</f>
        <v>0</v>
      </c>
      <c r="I124" s="210">
        <f t="shared" si="6"/>
        <v>0</v>
      </c>
    </row>
    <row r="125" spans="1:9" ht="37.5" customHeight="1">
      <c r="A125" s="38" t="s">
        <v>542</v>
      </c>
      <c r="B125" s="119" t="s">
        <v>546</v>
      </c>
      <c r="C125" s="119" t="s">
        <v>379</v>
      </c>
      <c r="D125" s="136" t="s">
        <v>21</v>
      </c>
      <c r="E125" s="137" t="s">
        <v>273</v>
      </c>
      <c r="F125" s="137"/>
      <c r="G125" s="212">
        <f>G126</f>
        <v>243</v>
      </c>
      <c r="H125" s="212">
        <f>H126</f>
        <v>0</v>
      </c>
      <c r="I125" s="210">
        <f t="shared" si="6"/>
        <v>0</v>
      </c>
    </row>
    <row r="126" spans="1:9" ht="37.5" customHeight="1">
      <c r="A126" s="38" t="s">
        <v>345</v>
      </c>
      <c r="B126" s="119" t="s">
        <v>546</v>
      </c>
      <c r="C126" s="119" t="s">
        <v>379</v>
      </c>
      <c r="D126" s="136" t="s">
        <v>21</v>
      </c>
      <c r="E126" s="137" t="s">
        <v>273</v>
      </c>
      <c r="F126" s="137" t="s">
        <v>261</v>
      </c>
      <c r="G126" s="212">
        <v>243</v>
      </c>
      <c r="H126" s="213">
        <v>0</v>
      </c>
      <c r="I126" s="210">
        <f t="shared" si="6"/>
        <v>0</v>
      </c>
    </row>
    <row r="127" spans="1:9" ht="37.5" customHeight="1">
      <c r="A127" s="245" t="s">
        <v>348</v>
      </c>
      <c r="B127" s="166" t="s">
        <v>91</v>
      </c>
      <c r="C127" s="122"/>
      <c r="D127" s="134"/>
      <c r="E127" s="135"/>
      <c r="F127" s="135"/>
      <c r="G127" s="211">
        <f>G128</f>
        <v>300</v>
      </c>
      <c r="H127" s="211">
        <f>H128</f>
        <v>0</v>
      </c>
      <c r="I127" s="210">
        <f t="shared" si="6"/>
        <v>0</v>
      </c>
    </row>
    <row r="128" spans="1:9" ht="37.5" customHeight="1">
      <c r="A128" s="52" t="s">
        <v>92</v>
      </c>
      <c r="B128" s="119" t="s">
        <v>306</v>
      </c>
      <c r="C128" s="119" t="s">
        <v>379</v>
      </c>
      <c r="D128" s="136" t="s">
        <v>252</v>
      </c>
      <c r="E128" s="137" t="s">
        <v>254</v>
      </c>
      <c r="F128" s="137"/>
      <c r="G128" s="212">
        <f>G129</f>
        <v>300</v>
      </c>
      <c r="H128" s="212">
        <f>H129</f>
        <v>0</v>
      </c>
      <c r="I128" s="210">
        <f t="shared" si="6"/>
        <v>0</v>
      </c>
    </row>
    <row r="129" spans="1:9" ht="37.5" customHeight="1">
      <c r="A129" s="68" t="s">
        <v>260</v>
      </c>
      <c r="B129" s="119" t="s">
        <v>306</v>
      </c>
      <c r="C129" s="119" t="s">
        <v>379</v>
      </c>
      <c r="D129" s="136" t="s">
        <v>252</v>
      </c>
      <c r="E129" s="137" t="s">
        <v>254</v>
      </c>
      <c r="F129" s="137" t="s">
        <v>261</v>
      </c>
      <c r="G129" s="212">
        <v>300</v>
      </c>
      <c r="H129" s="213">
        <v>0</v>
      </c>
      <c r="I129" s="210">
        <f t="shared" si="6"/>
        <v>0</v>
      </c>
    </row>
    <row r="130" spans="1:9" ht="37.5" customHeight="1">
      <c r="A130" s="86" t="s">
        <v>401</v>
      </c>
      <c r="B130" s="123" t="s">
        <v>404</v>
      </c>
      <c r="C130" s="123"/>
      <c r="D130" s="155"/>
      <c r="E130" s="156"/>
      <c r="F130" s="156"/>
      <c r="G130" s="216">
        <f>G131</f>
        <v>5105.5</v>
      </c>
      <c r="H130" s="216">
        <f>H131</f>
        <v>1724.6</v>
      </c>
      <c r="I130" s="210">
        <f t="shared" si="6"/>
        <v>33.8</v>
      </c>
    </row>
    <row r="131" spans="1:9" ht="37.5" customHeight="1">
      <c r="A131" s="68" t="s">
        <v>516</v>
      </c>
      <c r="B131" s="119" t="s">
        <v>405</v>
      </c>
      <c r="C131" s="119"/>
      <c r="D131" s="136"/>
      <c r="E131" s="137"/>
      <c r="F131" s="137"/>
      <c r="G131" s="212">
        <f>G132</f>
        <v>5105.5</v>
      </c>
      <c r="H131" s="212">
        <f>H132</f>
        <v>1724.6</v>
      </c>
      <c r="I131" s="210">
        <f t="shared" si="6"/>
        <v>33.8</v>
      </c>
    </row>
    <row r="132" spans="1:9" ht="37.5" customHeight="1">
      <c r="A132" s="68" t="s">
        <v>260</v>
      </c>
      <c r="B132" s="119" t="s">
        <v>405</v>
      </c>
      <c r="C132" s="119" t="s">
        <v>379</v>
      </c>
      <c r="D132" s="167" t="s">
        <v>21</v>
      </c>
      <c r="E132" s="168" t="s">
        <v>273</v>
      </c>
      <c r="F132" s="168" t="s">
        <v>261</v>
      </c>
      <c r="G132" s="217">
        <v>5105.5</v>
      </c>
      <c r="H132" s="213">
        <v>1724.6</v>
      </c>
      <c r="I132" s="210">
        <f t="shared" si="6"/>
        <v>33.8</v>
      </c>
    </row>
    <row r="133" spans="1:9" ht="66" customHeight="1" hidden="1">
      <c r="A133" s="66" t="s">
        <v>93</v>
      </c>
      <c r="B133" s="144" t="s">
        <v>106</v>
      </c>
      <c r="C133" s="119" t="s">
        <v>103</v>
      </c>
      <c r="D133" s="167" t="s">
        <v>21</v>
      </c>
      <c r="E133" s="168" t="s">
        <v>264</v>
      </c>
      <c r="F133" s="168" t="s">
        <v>42</v>
      </c>
      <c r="G133" s="217">
        <v>0</v>
      </c>
      <c r="H133" s="213">
        <v>0</v>
      </c>
      <c r="I133" s="210" t="e">
        <f t="shared" si="6"/>
        <v>#DIV/0!</v>
      </c>
    </row>
    <row r="134" spans="1:9" ht="49.5" customHeight="1" hidden="1">
      <c r="A134" s="67" t="s">
        <v>107</v>
      </c>
      <c r="B134" s="169" t="s">
        <v>108</v>
      </c>
      <c r="C134" s="119"/>
      <c r="D134" s="167"/>
      <c r="E134" s="168"/>
      <c r="F134" s="168"/>
      <c r="G134" s="217">
        <f>G135</f>
        <v>0</v>
      </c>
      <c r="H134" s="212">
        <f>H135</f>
        <v>0</v>
      </c>
      <c r="I134" s="210" t="e">
        <f t="shared" si="6"/>
        <v>#DIV/0!</v>
      </c>
    </row>
    <row r="135" spans="1:9" ht="37.5" customHeight="1" hidden="1">
      <c r="A135" s="68" t="s">
        <v>105</v>
      </c>
      <c r="B135" s="144" t="s">
        <v>109</v>
      </c>
      <c r="C135" s="119"/>
      <c r="D135" s="167"/>
      <c r="E135" s="168"/>
      <c r="F135" s="168"/>
      <c r="G135" s="217">
        <f>G136</f>
        <v>0</v>
      </c>
      <c r="H135" s="212">
        <f>H136</f>
        <v>0</v>
      </c>
      <c r="I135" s="210" t="e">
        <f t="shared" si="6"/>
        <v>#DIV/0!</v>
      </c>
    </row>
    <row r="136" spans="1:9" ht="37.5" customHeight="1" hidden="1">
      <c r="A136" s="89" t="s">
        <v>260</v>
      </c>
      <c r="B136" s="144" t="s">
        <v>109</v>
      </c>
      <c r="C136" s="119" t="s">
        <v>103</v>
      </c>
      <c r="D136" s="167" t="s">
        <v>21</v>
      </c>
      <c r="E136" s="168" t="s">
        <v>21</v>
      </c>
      <c r="F136" s="168" t="s">
        <v>261</v>
      </c>
      <c r="G136" s="217">
        <v>0</v>
      </c>
      <c r="H136" s="213">
        <v>0</v>
      </c>
      <c r="I136" s="210" t="e">
        <f t="shared" si="6"/>
        <v>#DIV/0!</v>
      </c>
    </row>
    <row r="137" spans="1:9" ht="37.5" customHeight="1">
      <c r="A137" s="86" t="s">
        <v>307</v>
      </c>
      <c r="B137" s="170" t="s">
        <v>402</v>
      </c>
      <c r="C137" s="122"/>
      <c r="D137" s="171"/>
      <c r="E137" s="172"/>
      <c r="F137" s="172"/>
      <c r="G137" s="220">
        <f>G138+G140</f>
        <v>9601</v>
      </c>
      <c r="H137" s="220">
        <f>H138+H140</f>
        <v>380.5</v>
      </c>
      <c r="I137" s="210">
        <f t="shared" si="6"/>
        <v>4</v>
      </c>
    </row>
    <row r="138" spans="1:9" ht="27.75" customHeight="1">
      <c r="A138" s="68" t="s">
        <v>308</v>
      </c>
      <c r="B138" s="158" t="s">
        <v>403</v>
      </c>
      <c r="C138" s="119"/>
      <c r="D138" s="167"/>
      <c r="E138" s="168"/>
      <c r="F138" s="168"/>
      <c r="G138" s="217">
        <f>G139</f>
        <v>5436</v>
      </c>
      <c r="H138" s="217">
        <f>H139</f>
        <v>380.5</v>
      </c>
      <c r="I138" s="210">
        <f t="shared" si="6"/>
        <v>7</v>
      </c>
    </row>
    <row r="139" spans="1:9" ht="37.5" customHeight="1">
      <c r="A139" s="68" t="s">
        <v>260</v>
      </c>
      <c r="B139" s="158" t="s">
        <v>403</v>
      </c>
      <c r="C139" s="119" t="s">
        <v>379</v>
      </c>
      <c r="D139" s="136" t="s">
        <v>21</v>
      </c>
      <c r="E139" s="137" t="s">
        <v>273</v>
      </c>
      <c r="F139" s="137" t="s">
        <v>261</v>
      </c>
      <c r="G139" s="212">
        <v>5436</v>
      </c>
      <c r="H139" s="213">
        <v>380.5</v>
      </c>
      <c r="I139" s="210">
        <f t="shared" si="6"/>
        <v>7</v>
      </c>
    </row>
    <row r="140" spans="1:9" ht="37.5" customHeight="1">
      <c r="A140" s="38" t="s">
        <v>542</v>
      </c>
      <c r="B140" s="119" t="s">
        <v>549</v>
      </c>
      <c r="C140" s="119" t="s">
        <v>379</v>
      </c>
      <c r="D140" s="136" t="s">
        <v>21</v>
      </c>
      <c r="E140" s="137" t="s">
        <v>273</v>
      </c>
      <c r="F140" s="137"/>
      <c r="G140" s="212">
        <f>G141</f>
        <v>4165</v>
      </c>
      <c r="H140" s="212">
        <f>H141</f>
        <v>0</v>
      </c>
      <c r="I140" s="210">
        <f t="shared" si="6"/>
        <v>0</v>
      </c>
    </row>
    <row r="141" spans="1:9" ht="37.5" customHeight="1">
      <c r="A141" s="38" t="s">
        <v>345</v>
      </c>
      <c r="B141" s="119" t="s">
        <v>549</v>
      </c>
      <c r="C141" s="119" t="s">
        <v>379</v>
      </c>
      <c r="D141" s="136" t="s">
        <v>21</v>
      </c>
      <c r="E141" s="137" t="s">
        <v>273</v>
      </c>
      <c r="F141" s="137" t="s">
        <v>261</v>
      </c>
      <c r="G141" s="212">
        <v>4165</v>
      </c>
      <c r="H141" s="213">
        <v>0</v>
      </c>
      <c r="I141" s="210">
        <f t="shared" si="6"/>
        <v>0</v>
      </c>
    </row>
    <row r="142" spans="1:9" ht="47.25" customHeight="1">
      <c r="A142" s="67" t="s">
        <v>200</v>
      </c>
      <c r="B142" s="173" t="s">
        <v>202</v>
      </c>
      <c r="C142" s="123"/>
      <c r="D142" s="136"/>
      <c r="E142" s="137"/>
      <c r="F142" s="137"/>
      <c r="G142" s="216">
        <f>G143+G153+G175</f>
        <v>17293.6</v>
      </c>
      <c r="H142" s="216">
        <f>H143+H153+H175</f>
        <v>1081.6</v>
      </c>
      <c r="I142" s="210">
        <f t="shared" si="6"/>
        <v>6.3</v>
      </c>
    </row>
    <row r="143" spans="1:9" ht="37.5" customHeight="1">
      <c r="A143" s="67" t="s">
        <v>201</v>
      </c>
      <c r="B143" s="173" t="s">
        <v>203</v>
      </c>
      <c r="C143" s="123"/>
      <c r="D143" s="136"/>
      <c r="E143" s="137"/>
      <c r="F143" s="137"/>
      <c r="G143" s="216">
        <f>G144+G150</f>
        <v>1012.5</v>
      </c>
      <c r="H143" s="216">
        <f>H144+H150</f>
        <v>0</v>
      </c>
      <c r="I143" s="210">
        <f t="shared" si="6"/>
        <v>0</v>
      </c>
    </row>
    <row r="144" spans="1:9" ht="51" customHeight="1">
      <c r="A144" s="91" t="s">
        <v>485</v>
      </c>
      <c r="B144" s="174" t="s">
        <v>204</v>
      </c>
      <c r="C144" s="121"/>
      <c r="D144" s="160"/>
      <c r="E144" s="161"/>
      <c r="F144" s="161"/>
      <c r="G144" s="211">
        <f>G147</f>
        <v>800</v>
      </c>
      <c r="H144" s="211">
        <f>H147</f>
        <v>0</v>
      </c>
      <c r="I144" s="210">
        <f t="shared" si="6"/>
        <v>0</v>
      </c>
    </row>
    <row r="145" spans="1:9" ht="37.5" customHeight="1" hidden="1">
      <c r="A145" s="66" t="s">
        <v>23</v>
      </c>
      <c r="B145" s="139" t="s">
        <v>204</v>
      </c>
      <c r="C145" s="119"/>
      <c r="D145" s="136" t="s">
        <v>21</v>
      </c>
      <c r="E145" s="137"/>
      <c r="F145" s="137"/>
      <c r="G145" s="212">
        <f>G146</f>
        <v>800</v>
      </c>
      <c r="H145" s="212">
        <f>H146</f>
        <v>0</v>
      </c>
      <c r="I145" s="210">
        <f t="shared" si="6"/>
        <v>0</v>
      </c>
    </row>
    <row r="146" spans="1:9" ht="9" customHeight="1" hidden="1">
      <c r="A146" s="66" t="s">
        <v>22</v>
      </c>
      <c r="B146" s="169" t="s">
        <v>204</v>
      </c>
      <c r="C146" s="119"/>
      <c r="D146" s="136" t="s">
        <v>21</v>
      </c>
      <c r="E146" s="137" t="s">
        <v>264</v>
      </c>
      <c r="F146" s="137"/>
      <c r="G146" s="212">
        <f>G147</f>
        <v>800</v>
      </c>
      <c r="H146" s="212">
        <f>H147</f>
        <v>0</v>
      </c>
      <c r="I146" s="210">
        <f t="shared" si="6"/>
        <v>0</v>
      </c>
    </row>
    <row r="147" spans="1:9" ht="37.5" customHeight="1">
      <c r="A147" s="72" t="s">
        <v>24</v>
      </c>
      <c r="B147" s="119" t="s">
        <v>205</v>
      </c>
      <c r="C147" s="119" t="s">
        <v>379</v>
      </c>
      <c r="D147" s="136" t="s">
        <v>21</v>
      </c>
      <c r="E147" s="137" t="s">
        <v>264</v>
      </c>
      <c r="F147" s="137"/>
      <c r="G147" s="212">
        <f>G148+G149</f>
        <v>800</v>
      </c>
      <c r="H147" s="212">
        <f>H148+H149</f>
        <v>0</v>
      </c>
      <c r="I147" s="210">
        <f t="shared" si="6"/>
        <v>0</v>
      </c>
    </row>
    <row r="148" spans="1:9" ht="49.5" customHeight="1">
      <c r="A148" s="246" t="s">
        <v>260</v>
      </c>
      <c r="B148" s="119" t="s">
        <v>205</v>
      </c>
      <c r="C148" s="119" t="s">
        <v>379</v>
      </c>
      <c r="D148" s="136" t="s">
        <v>21</v>
      </c>
      <c r="E148" s="137" t="s">
        <v>264</v>
      </c>
      <c r="F148" s="137" t="s">
        <v>261</v>
      </c>
      <c r="G148" s="212">
        <v>194.9</v>
      </c>
      <c r="H148" s="213">
        <v>0</v>
      </c>
      <c r="I148" s="210">
        <f t="shared" si="6"/>
        <v>0</v>
      </c>
    </row>
    <row r="149" spans="1:9" ht="37.5" customHeight="1">
      <c r="A149" s="250" t="s">
        <v>64</v>
      </c>
      <c r="B149" s="119" t="s">
        <v>205</v>
      </c>
      <c r="C149" s="119" t="s">
        <v>379</v>
      </c>
      <c r="D149" s="136" t="s">
        <v>21</v>
      </c>
      <c r="E149" s="137" t="s">
        <v>264</v>
      </c>
      <c r="F149" s="137" t="s">
        <v>65</v>
      </c>
      <c r="G149" s="212">
        <v>605.1</v>
      </c>
      <c r="H149" s="213">
        <v>0</v>
      </c>
      <c r="I149" s="210">
        <f t="shared" si="6"/>
        <v>0</v>
      </c>
    </row>
    <row r="150" spans="1:9" ht="49.5" customHeight="1">
      <c r="A150" s="91" t="s">
        <v>543</v>
      </c>
      <c r="B150" s="122" t="s">
        <v>545</v>
      </c>
      <c r="C150" s="122"/>
      <c r="D150" s="134"/>
      <c r="E150" s="135"/>
      <c r="F150" s="135"/>
      <c r="G150" s="211">
        <f>G151</f>
        <v>212.5</v>
      </c>
      <c r="H150" s="211">
        <f>H151</f>
        <v>0</v>
      </c>
      <c r="I150" s="210">
        <f t="shared" si="6"/>
        <v>0</v>
      </c>
    </row>
    <row r="151" spans="1:9" ht="49.5" customHeight="1">
      <c r="A151" s="38" t="s">
        <v>542</v>
      </c>
      <c r="B151" s="119" t="s">
        <v>544</v>
      </c>
      <c r="C151" s="119" t="s">
        <v>379</v>
      </c>
      <c r="D151" s="136" t="s">
        <v>21</v>
      </c>
      <c r="E151" s="137" t="s">
        <v>264</v>
      </c>
      <c r="F151" s="137"/>
      <c r="G151" s="212">
        <f>G152</f>
        <v>212.5</v>
      </c>
      <c r="H151" s="212">
        <f>H152</f>
        <v>0</v>
      </c>
      <c r="I151" s="210">
        <f t="shared" si="6"/>
        <v>0</v>
      </c>
    </row>
    <row r="152" spans="1:9" ht="49.5" customHeight="1">
      <c r="A152" s="38" t="s">
        <v>345</v>
      </c>
      <c r="B152" s="119" t="s">
        <v>544</v>
      </c>
      <c r="C152" s="119" t="s">
        <v>379</v>
      </c>
      <c r="D152" s="136" t="s">
        <v>21</v>
      </c>
      <c r="E152" s="137" t="s">
        <v>264</v>
      </c>
      <c r="F152" s="137" t="s">
        <v>261</v>
      </c>
      <c r="G152" s="212">
        <v>212.5</v>
      </c>
      <c r="H152" s="213">
        <v>0</v>
      </c>
      <c r="I152" s="210">
        <f t="shared" si="6"/>
        <v>0</v>
      </c>
    </row>
    <row r="153" spans="1:9" ht="37.5" customHeight="1">
      <c r="A153" s="67" t="s">
        <v>206</v>
      </c>
      <c r="B153" s="123" t="s">
        <v>207</v>
      </c>
      <c r="C153" s="123"/>
      <c r="D153" s="136"/>
      <c r="E153" s="137"/>
      <c r="F153" s="137"/>
      <c r="G153" s="216">
        <f>G154+G160+G167+G172</f>
        <v>11475.4</v>
      </c>
      <c r="H153" s="216">
        <f>H154+H160+H167+H172</f>
        <v>1081.6</v>
      </c>
      <c r="I153" s="210">
        <f t="shared" si="6"/>
        <v>9.4</v>
      </c>
    </row>
    <row r="154" spans="1:9" ht="60" customHeight="1">
      <c r="A154" s="86" t="s">
        <v>349</v>
      </c>
      <c r="B154" s="122" t="s">
        <v>208</v>
      </c>
      <c r="C154" s="121"/>
      <c r="D154" s="160"/>
      <c r="E154" s="161"/>
      <c r="F154" s="161"/>
      <c r="G154" s="211">
        <f aca="true" t="shared" si="8" ref="G154:H156">G155</f>
        <v>276.9</v>
      </c>
      <c r="H154" s="211">
        <f t="shared" si="8"/>
        <v>64.9</v>
      </c>
      <c r="I154" s="210">
        <f t="shared" si="6"/>
        <v>23.4</v>
      </c>
    </row>
    <row r="155" spans="1:9" ht="1.5" customHeight="1" hidden="1">
      <c r="A155" s="66" t="s">
        <v>251</v>
      </c>
      <c r="B155" s="119" t="s">
        <v>208</v>
      </c>
      <c r="C155" s="119"/>
      <c r="D155" s="136" t="s">
        <v>252</v>
      </c>
      <c r="E155" s="137"/>
      <c r="F155" s="137"/>
      <c r="G155" s="212">
        <f t="shared" si="8"/>
        <v>276.9</v>
      </c>
      <c r="H155" s="212">
        <f t="shared" si="8"/>
        <v>64.9</v>
      </c>
      <c r="I155" s="210">
        <f t="shared" si="6"/>
        <v>23.4</v>
      </c>
    </row>
    <row r="156" spans="1:9" ht="72" customHeight="1" hidden="1">
      <c r="A156" s="66" t="s">
        <v>301</v>
      </c>
      <c r="B156" s="119" t="s">
        <v>208</v>
      </c>
      <c r="C156" s="119"/>
      <c r="D156" s="136" t="s">
        <v>252</v>
      </c>
      <c r="E156" s="137" t="s">
        <v>257</v>
      </c>
      <c r="F156" s="137"/>
      <c r="G156" s="212">
        <f t="shared" si="8"/>
        <v>276.9</v>
      </c>
      <c r="H156" s="212">
        <f t="shared" si="8"/>
        <v>64.9</v>
      </c>
      <c r="I156" s="210">
        <f t="shared" si="6"/>
        <v>23.4</v>
      </c>
    </row>
    <row r="157" spans="1:9" ht="108" customHeight="1">
      <c r="A157" s="68" t="s">
        <v>67</v>
      </c>
      <c r="B157" s="139" t="s">
        <v>209</v>
      </c>
      <c r="C157" s="119" t="s">
        <v>379</v>
      </c>
      <c r="D157" s="136" t="s">
        <v>252</v>
      </c>
      <c r="E157" s="137" t="s">
        <v>257</v>
      </c>
      <c r="F157" s="137"/>
      <c r="G157" s="212">
        <f>G158+G159</f>
        <v>276.9</v>
      </c>
      <c r="H157" s="212">
        <f>H158+H159</f>
        <v>64.9</v>
      </c>
      <c r="I157" s="210">
        <f t="shared" si="6"/>
        <v>23.4</v>
      </c>
    </row>
    <row r="158" spans="1:9" ht="37.5" customHeight="1">
      <c r="A158" s="68" t="s">
        <v>294</v>
      </c>
      <c r="B158" s="139" t="s">
        <v>209</v>
      </c>
      <c r="C158" s="119" t="s">
        <v>379</v>
      </c>
      <c r="D158" s="136" t="s">
        <v>252</v>
      </c>
      <c r="E158" s="137" t="s">
        <v>257</v>
      </c>
      <c r="F158" s="137" t="s">
        <v>295</v>
      </c>
      <c r="G158" s="212">
        <v>207.7</v>
      </c>
      <c r="H158" s="213">
        <v>52.9</v>
      </c>
      <c r="I158" s="210">
        <f t="shared" si="6"/>
        <v>25.5</v>
      </c>
    </row>
    <row r="159" spans="1:9" ht="37.5" customHeight="1">
      <c r="A159" s="68" t="s">
        <v>260</v>
      </c>
      <c r="B159" s="139" t="s">
        <v>209</v>
      </c>
      <c r="C159" s="119" t="s">
        <v>379</v>
      </c>
      <c r="D159" s="136" t="s">
        <v>252</v>
      </c>
      <c r="E159" s="137" t="s">
        <v>257</v>
      </c>
      <c r="F159" s="137" t="s">
        <v>261</v>
      </c>
      <c r="G159" s="212">
        <v>69.2</v>
      </c>
      <c r="H159" s="213">
        <v>12</v>
      </c>
      <c r="I159" s="210">
        <f t="shared" si="6"/>
        <v>17.3</v>
      </c>
    </row>
    <row r="160" spans="1:9" ht="57" customHeight="1">
      <c r="A160" s="91" t="s">
        <v>350</v>
      </c>
      <c r="B160" s="174" t="s">
        <v>210</v>
      </c>
      <c r="C160" s="122"/>
      <c r="D160" s="134"/>
      <c r="E160" s="135"/>
      <c r="F160" s="135"/>
      <c r="G160" s="211">
        <f aca="true" t="shared" si="9" ref="G160:H162">G161</f>
        <v>50</v>
      </c>
      <c r="H160" s="211">
        <f t="shared" si="9"/>
        <v>0</v>
      </c>
      <c r="I160" s="210">
        <f t="shared" si="6"/>
        <v>0</v>
      </c>
    </row>
    <row r="161" spans="1:9" ht="37.5" customHeight="1" hidden="1">
      <c r="A161" s="66" t="s">
        <v>19</v>
      </c>
      <c r="B161" s="139" t="s">
        <v>210</v>
      </c>
      <c r="C161" s="119"/>
      <c r="D161" s="136" t="s">
        <v>300</v>
      </c>
      <c r="E161" s="137"/>
      <c r="F161" s="137"/>
      <c r="G161" s="212">
        <f t="shared" si="9"/>
        <v>50</v>
      </c>
      <c r="H161" s="212">
        <f t="shared" si="9"/>
        <v>0</v>
      </c>
      <c r="I161" s="210">
        <f t="shared" si="6"/>
        <v>0</v>
      </c>
    </row>
    <row r="162" spans="1:9" ht="37.5" customHeight="1" hidden="1">
      <c r="A162" s="66" t="s">
        <v>5</v>
      </c>
      <c r="B162" s="139" t="s">
        <v>210</v>
      </c>
      <c r="C162" s="119"/>
      <c r="D162" s="136" t="s">
        <v>300</v>
      </c>
      <c r="E162" s="137" t="s">
        <v>273</v>
      </c>
      <c r="F162" s="137"/>
      <c r="G162" s="212">
        <f t="shared" si="9"/>
        <v>50</v>
      </c>
      <c r="H162" s="212">
        <f t="shared" si="9"/>
        <v>0</v>
      </c>
      <c r="I162" s="210">
        <f t="shared" si="6"/>
        <v>0</v>
      </c>
    </row>
    <row r="163" spans="1:9" ht="37.5" customHeight="1">
      <c r="A163" s="68" t="s">
        <v>303</v>
      </c>
      <c r="B163" s="139" t="s">
        <v>211</v>
      </c>
      <c r="C163" s="119"/>
      <c r="D163" s="136"/>
      <c r="E163" s="137"/>
      <c r="F163" s="137"/>
      <c r="G163" s="212">
        <f>G166+G164+G165</f>
        <v>50</v>
      </c>
      <c r="H163" s="212">
        <f>H166+H164+H165</f>
        <v>0</v>
      </c>
      <c r="I163" s="210">
        <f t="shared" si="6"/>
        <v>0</v>
      </c>
    </row>
    <row r="164" spans="1:9" ht="37.5" customHeight="1">
      <c r="A164" s="68" t="s">
        <v>260</v>
      </c>
      <c r="B164" s="139" t="s">
        <v>211</v>
      </c>
      <c r="C164" s="119" t="s">
        <v>379</v>
      </c>
      <c r="D164" s="136" t="s">
        <v>300</v>
      </c>
      <c r="E164" s="137" t="s">
        <v>273</v>
      </c>
      <c r="F164" s="137" t="s">
        <v>261</v>
      </c>
      <c r="G164" s="212">
        <v>5</v>
      </c>
      <c r="H164" s="212">
        <v>0</v>
      </c>
      <c r="I164" s="210">
        <f t="shared" si="6"/>
        <v>0</v>
      </c>
    </row>
    <row r="165" spans="1:9" ht="37.5" customHeight="1">
      <c r="A165" s="68" t="s">
        <v>191</v>
      </c>
      <c r="B165" s="139" t="s">
        <v>211</v>
      </c>
      <c r="C165" s="119" t="s">
        <v>379</v>
      </c>
      <c r="D165" s="136" t="s">
        <v>300</v>
      </c>
      <c r="E165" s="137" t="s">
        <v>273</v>
      </c>
      <c r="F165" s="137" t="s">
        <v>290</v>
      </c>
      <c r="G165" s="212">
        <v>10</v>
      </c>
      <c r="H165" s="212">
        <v>0</v>
      </c>
      <c r="I165" s="210">
        <f t="shared" si="6"/>
        <v>0</v>
      </c>
    </row>
    <row r="166" spans="1:9" ht="37.5" customHeight="1">
      <c r="A166" s="68" t="s">
        <v>15</v>
      </c>
      <c r="B166" s="139" t="s">
        <v>211</v>
      </c>
      <c r="C166" s="119" t="s">
        <v>380</v>
      </c>
      <c r="D166" s="136" t="s">
        <v>300</v>
      </c>
      <c r="E166" s="137" t="s">
        <v>273</v>
      </c>
      <c r="F166" s="137" t="s">
        <v>16</v>
      </c>
      <c r="G166" s="212">
        <v>35</v>
      </c>
      <c r="H166" s="212">
        <v>0</v>
      </c>
      <c r="I166" s="210">
        <f aca="true" t="shared" si="10" ref="I166:I229">H166/G166*100</f>
        <v>0</v>
      </c>
    </row>
    <row r="167" spans="1:9" ht="37.5" customHeight="1">
      <c r="A167" s="86" t="s">
        <v>351</v>
      </c>
      <c r="B167" s="174" t="s">
        <v>212</v>
      </c>
      <c r="C167" s="122"/>
      <c r="D167" s="134"/>
      <c r="E167" s="135"/>
      <c r="F167" s="135"/>
      <c r="G167" s="211">
        <f>G168+G170</f>
        <v>8016.3</v>
      </c>
      <c r="H167" s="211">
        <f>H168+H170</f>
        <v>0</v>
      </c>
      <c r="I167" s="210">
        <f t="shared" si="10"/>
        <v>0</v>
      </c>
    </row>
    <row r="168" spans="1:9" ht="37.5" customHeight="1">
      <c r="A168" s="68" t="s">
        <v>537</v>
      </c>
      <c r="B168" s="119" t="s">
        <v>494</v>
      </c>
      <c r="C168" s="119" t="s">
        <v>379</v>
      </c>
      <c r="D168" s="136" t="s">
        <v>300</v>
      </c>
      <c r="E168" s="137" t="s">
        <v>264</v>
      </c>
      <c r="F168" s="137"/>
      <c r="G168" s="212">
        <f>G169</f>
        <v>155</v>
      </c>
      <c r="H168" s="212">
        <f>H169</f>
        <v>0</v>
      </c>
      <c r="I168" s="210">
        <f t="shared" si="10"/>
        <v>0</v>
      </c>
    </row>
    <row r="169" spans="1:9" ht="37.5" customHeight="1">
      <c r="A169" s="68" t="s">
        <v>260</v>
      </c>
      <c r="B169" s="119" t="s">
        <v>494</v>
      </c>
      <c r="C169" s="119" t="s">
        <v>379</v>
      </c>
      <c r="D169" s="136" t="s">
        <v>300</v>
      </c>
      <c r="E169" s="137" t="s">
        <v>264</v>
      </c>
      <c r="F169" s="137" t="s">
        <v>261</v>
      </c>
      <c r="G169" s="212">
        <v>155</v>
      </c>
      <c r="H169" s="213">
        <v>0</v>
      </c>
      <c r="I169" s="210">
        <f t="shared" si="10"/>
        <v>0</v>
      </c>
    </row>
    <row r="170" spans="1:9" ht="37.5" customHeight="1">
      <c r="A170" s="68" t="s">
        <v>474</v>
      </c>
      <c r="B170" s="119" t="s">
        <v>475</v>
      </c>
      <c r="C170" s="119" t="s">
        <v>379</v>
      </c>
      <c r="D170" s="136" t="s">
        <v>300</v>
      </c>
      <c r="E170" s="137" t="s">
        <v>264</v>
      </c>
      <c r="F170" s="137"/>
      <c r="G170" s="212">
        <f>G171</f>
        <v>7861.3</v>
      </c>
      <c r="H170" s="212">
        <f>H171</f>
        <v>0</v>
      </c>
      <c r="I170" s="210">
        <f t="shared" si="10"/>
        <v>0</v>
      </c>
    </row>
    <row r="171" spans="1:9" ht="37.5" customHeight="1">
      <c r="A171" s="68" t="s">
        <v>260</v>
      </c>
      <c r="B171" s="119" t="s">
        <v>475</v>
      </c>
      <c r="C171" s="175" t="s">
        <v>379</v>
      </c>
      <c r="D171" s="167" t="s">
        <v>300</v>
      </c>
      <c r="E171" s="168" t="s">
        <v>264</v>
      </c>
      <c r="F171" s="168" t="s">
        <v>261</v>
      </c>
      <c r="G171" s="217">
        <v>7861.3</v>
      </c>
      <c r="H171" s="221">
        <v>0</v>
      </c>
      <c r="I171" s="210">
        <f t="shared" si="10"/>
        <v>0</v>
      </c>
    </row>
    <row r="172" spans="1:9" ht="37.5" customHeight="1">
      <c r="A172" s="86" t="s">
        <v>317</v>
      </c>
      <c r="B172" s="122" t="s">
        <v>320</v>
      </c>
      <c r="C172" s="176"/>
      <c r="D172" s="171"/>
      <c r="E172" s="172"/>
      <c r="F172" s="172"/>
      <c r="G172" s="220">
        <f>G173</f>
        <v>3132.2</v>
      </c>
      <c r="H172" s="220">
        <f>H173</f>
        <v>1016.7</v>
      </c>
      <c r="I172" s="210">
        <f t="shared" si="10"/>
        <v>32.5</v>
      </c>
    </row>
    <row r="173" spans="1:9" ht="37.5" customHeight="1">
      <c r="A173" s="68" t="s">
        <v>318</v>
      </c>
      <c r="B173" s="119" t="s">
        <v>319</v>
      </c>
      <c r="C173" s="175" t="s">
        <v>379</v>
      </c>
      <c r="D173" s="167" t="s">
        <v>21</v>
      </c>
      <c r="E173" s="168" t="s">
        <v>273</v>
      </c>
      <c r="F173" s="168"/>
      <c r="G173" s="217">
        <f>G174</f>
        <v>3132.2</v>
      </c>
      <c r="H173" s="221">
        <f>H174</f>
        <v>1016.7</v>
      </c>
      <c r="I173" s="210">
        <f t="shared" si="10"/>
        <v>32.5</v>
      </c>
    </row>
    <row r="174" spans="1:9" ht="37.5" customHeight="1">
      <c r="A174" s="68" t="s">
        <v>260</v>
      </c>
      <c r="B174" s="119" t="s">
        <v>319</v>
      </c>
      <c r="C174" s="175" t="s">
        <v>379</v>
      </c>
      <c r="D174" s="167" t="s">
        <v>21</v>
      </c>
      <c r="E174" s="168" t="s">
        <v>273</v>
      </c>
      <c r="F174" s="168" t="s">
        <v>261</v>
      </c>
      <c r="G174" s="217">
        <v>3132.2</v>
      </c>
      <c r="H174" s="221">
        <v>1016.7</v>
      </c>
      <c r="I174" s="210">
        <f t="shared" si="10"/>
        <v>32.5</v>
      </c>
    </row>
    <row r="175" spans="1:9" ht="58.5" customHeight="1">
      <c r="A175" s="67" t="s">
        <v>213</v>
      </c>
      <c r="B175" s="123" t="s">
        <v>214</v>
      </c>
      <c r="C175" s="123"/>
      <c r="D175" s="136"/>
      <c r="E175" s="137"/>
      <c r="F175" s="137"/>
      <c r="G175" s="216">
        <f>G176+G181+G186+G191</f>
        <v>4805.7</v>
      </c>
      <c r="H175" s="216">
        <f>H176+H181+H186+H191</f>
        <v>0</v>
      </c>
      <c r="I175" s="210">
        <f t="shared" si="10"/>
        <v>0</v>
      </c>
    </row>
    <row r="176" spans="1:9" ht="37.5" customHeight="1">
      <c r="A176" s="86" t="s">
        <v>352</v>
      </c>
      <c r="B176" s="122" t="s">
        <v>215</v>
      </c>
      <c r="C176" s="122"/>
      <c r="D176" s="134"/>
      <c r="E176" s="135"/>
      <c r="F176" s="135"/>
      <c r="G176" s="211">
        <f aca="true" t="shared" si="11" ref="G176:H179">G177</f>
        <v>297.6</v>
      </c>
      <c r="H176" s="211">
        <f t="shared" si="11"/>
        <v>0</v>
      </c>
      <c r="I176" s="210">
        <f t="shared" si="10"/>
        <v>0</v>
      </c>
    </row>
    <row r="177" spans="1:9" ht="37.5" customHeight="1" hidden="1">
      <c r="A177" s="66" t="s">
        <v>216</v>
      </c>
      <c r="B177" s="119" t="s">
        <v>215</v>
      </c>
      <c r="C177" s="119"/>
      <c r="D177" s="136" t="s">
        <v>259</v>
      </c>
      <c r="E177" s="137"/>
      <c r="F177" s="137"/>
      <c r="G177" s="212">
        <f t="shared" si="11"/>
        <v>297.6</v>
      </c>
      <c r="H177" s="212">
        <f t="shared" si="11"/>
        <v>0</v>
      </c>
      <c r="I177" s="210">
        <f t="shared" si="10"/>
        <v>0</v>
      </c>
    </row>
    <row r="178" spans="1:9" ht="37.5" customHeight="1" hidden="1">
      <c r="A178" s="66" t="s">
        <v>29</v>
      </c>
      <c r="B178" s="119" t="s">
        <v>215</v>
      </c>
      <c r="C178" s="119"/>
      <c r="D178" s="136" t="s">
        <v>259</v>
      </c>
      <c r="E178" s="137" t="s">
        <v>255</v>
      </c>
      <c r="F178" s="137"/>
      <c r="G178" s="212">
        <f t="shared" si="11"/>
        <v>297.6</v>
      </c>
      <c r="H178" s="212">
        <f t="shared" si="11"/>
        <v>0</v>
      </c>
      <c r="I178" s="210">
        <f t="shared" si="10"/>
        <v>0</v>
      </c>
    </row>
    <row r="179" spans="1:9" ht="96" customHeight="1">
      <c r="A179" s="68" t="s">
        <v>96</v>
      </c>
      <c r="B179" s="139" t="s">
        <v>218</v>
      </c>
      <c r="C179" s="119" t="s">
        <v>379</v>
      </c>
      <c r="D179" s="136" t="s">
        <v>259</v>
      </c>
      <c r="E179" s="137" t="s">
        <v>255</v>
      </c>
      <c r="F179" s="137"/>
      <c r="G179" s="212">
        <f t="shared" si="11"/>
        <v>297.6</v>
      </c>
      <c r="H179" s="212">
        <f t="shared" si="11"/>
        <v>0</v>
      </c>
      <c r="I179" s="210">
        <f t="shared" si="10"/>
        <v>0</v>
      </c>
    </row>
    <row r="180" spans="1:9" ht="37.5" customHeight="1">
      <c r="A180" s="89" t="s">
        <v>217</v>
      </c>
      <c r="B180" s="169" t="s">
        <v>218</v>
      </c>
      <c r="C180" s="119" t="s">
        <v>379</v>
      </c>
      <c r="D180" s="136" t="s">
        <v>259</v>
      </c>
      <c r="E180" s="137" t="s">
        <v>255</v>
      </c>
      <c r="F180" s="137" t="s">
        <v>261</v>
      </c>
      <c r="G180" s="212">
        <v>297.6</v>
      </c>
      <c r="H180" s="213">
        <v>0</v>
      </c>
      <c r="I180" s="210">
        <f t="shared" si="10"/>
        <v>0</v>
      </c>
    </row>
    <row r="181" spans="1:9" ht="64.5" customHeight="1">
      <c r="A181" s="86" t="s">
        <v>376</v>
      </c>
      <c r="B181" s="122" t="s">
        <v>219</v>
      </c>
      <c r="C181" s="122"/>
      <c r="D181" s="134"/>
      <c r="E181" s="135"/>
      <c r="F181" s="135"/>
      <c r="G181" s="211">
        <f aca="true" t="shared" si="12" ref="G181:H184">G182</f>
        <v>413</v>
      </c>
      <c r="H181" s="211">
        <f t="shared" si="12"/>
        <v>0</v>
      </c>
      <c r="I181" s="210">
        <f t="shared" si="10"/>
        <v>0</v>
      </c>
    </row>
    <row r="182" spans="1:9" ht="37.5" customHeight="1" hidden="1">
      <c r="A182" s="66" t="s">
        <v>19</v>
      </c>
      <c r="B182" s="119" t="s">
        <v>219</v>
      </c>
      <c r="C182" s="119"/>
      <c r="D182" s="136" t="s">
        <v>300</v>
      </c>
      <c r="E182" s="137"/>
      <c r="F182" s="137"/>
      <c r="G182" s="212">
        <f t="shared" si="12"/>
        <v>413</v>
      </c>
      <c r="H182" s="212">
        <f t="shared" si="12"/>
        <v>0</v>
      </c>
      <c r="I182" s="210">
        <f t="shared" si="10"/>
        <v>0</v>
      </c>
    </row>
    <row r="183" spans="1:9" ht="37.5" customHeight="1" hidden="1">
      <c r="A183" s="66" t="s">
        <v>5</v>
      </c>
      <c r="B183" s="119" t="s">
        <v>219</v>
      </c>
      <c r="C183" s="119"/>
      <c r="D183" s="136" t="s">
        <v>300</v>
      </c>
      <c r="E183" s="137" t="s">
        <v>273</v>
      </c>
      <c r="F183" s="137"/>
      <c r="G183" s="212">
        <f t="shared" si="12"/>
        <v>413</v>
      </c>
      <c r="H183" s="212">
        <f t="shared" si="12"/>
        <v>0</v>
      </c>
      <c r="I183" s="210">
        <f t="shared" si="10"/>
        <v>0</v>
      </c>
    </row>
    <row r="184" spans="1:9" ht="106.5" customHeight="1">
      <c r="A184" s="68" t="s">
        <v>95</v>
      </c>
      <c r="B184" s="139" t="s">
        <v>220</v>
      </c>
      <c r="C184" s="119" t="s">
        <v>379</v>
      </c>
      <c r="D184" s="136" t="s">
        <v>300</v>
      </c>
      <c r="E184" s="137" t="s">
        <v>273</v>
      </c>
      <c r="F184" s="137"/>
      <c r="G184" s="212">
        <f t="shared" si="12"/>
        <v>413</v>
      </c>
      <c r="H184" s="212">
        <f t="shared" si="12"/>
        <v>0</v>
      </c>
      <c r="I184" s="210">
        <f t="shared" si="10"/>
        <v>0</v>
      </c>
    </row>
    <row r="185" spans="1:9" ht="37.5" customHeight="1">
      <c r="A185" s="89" t="s">
        <v>260</v>
      </c>
      <c r="B185" s="139" t="s">
        <v>220</v>
      </c>
      <c r="C185" s="119" t="s">
        <v>379</v>
      </c>
      <c r="D185" s="136" t="s">
        <v>300</v>
      </c>
      <c r="E185" s="137" t="s">
        <v>273</v>
      </c>
      <c r="F185" s="137" t="s">
        <v>261</v>
      </c>
      <c r="G185" s="212">
        <v>413</v>
      </c>
      <c r="H185" s="213">
        <v>0</v>
      </c>
      <c r="I185" s="210">
        <f t="shared" si="10"/>
        <v>0</v>
      </c>
    </row>
    <row r="186" spans="1:9" ht="84" customHeight="1">
      <c r="A186" s="86" t="s">
        <v>309</v>
      </c>
      <c r="B186" s="170" t="s">
        <v>312</v>
      </c>
      <c r="C186" s="122"/>
      <c r="D186" s="134"/>
      <c r="E186" s="135"/>
      <c r="F186" s="135"/>
      <c r="G186" s="211">
        <f>G187+G189</f>
        <v>4030.1</v>
      </c>
      <c r="H186" s="211">
        <f>H187+H189</f>
        <v>0</v>
      </c>
      <c r="I186" s="210">
        <f t="shared" si="10"/>
        <v>0</v>
      </c>
    </row>
    <row r="187" spans="1:9" ht="37.5" customHeight="1">
      <c r="A187" s="68" t="s">
        <v>311</v>
      </c>
      <c r="B187" s="158" t="s">
        <v>310</v>
      </c>
      <c r="C187" s="119" t="s">
        <v>379</v>
      </c>
      <c r="D187" s="136" t="s">
        <v>300</v>
      </c>
      <c r="E187" s="137" t="s">
        <v>273</v>
      </c>
      <c r="F187" s="137"/>
      <c r="G187" s="212">
        <f>G188</f>
        <v>3950.1</v>
      </c>
      <c r="H187" s="212">
        <f>H188</f>
        <v>0</v>
      </c>
      <c r="I187" s="210">
        <f t="shared" si="10"/>
        <v>0</v>
      </c>
    </row>
    <row r="188" spans="1:9" ht="37.5" customHeight="1">
      <c r="A188" s="89" t="s">
        <v>260</v>
      </c>
      <c r="B188" s="177" t="s">
        <v>310</v>
      </c>
      <c r="C188" s="119" t="s">
        <v>379</v>
      </c>
      <c r="D188" s="136" t="s">
        <v>300</v>
      </c>
      <c r="E188" s="137" t="s">
        <v>273</v>
      </c>
      <c r="F188" s="137" t="s">
        <v>261</v>
      </c>
      <c r="G188" s="212">
        <v>3950.1</v>
      </c>
      <c r="H188" s="213">
        <v>0</v>
      </c>
      <c r="I188" s="210">
        <f t="shared" si="10"/>
        <v>0</v>
      </c>
    </row>
    <row r="189" spans="1:9" ht="37.5" customHeight="1">
      <c r="A189" s="75" t="s">
        <v>550</v>
      </c>
      <c r="B189" s="119" t="s">
        <v>551</v>
      </c>
      <c r="C189" s="119" t="s">
        <v>379</v>
      </c>
      <c r="D189" s="136" t="s">
        <v>300</v>
      </c>
      <c r="E189" s="137" t="s">
        <v>273</v>
      </c>
      <c r="F189" s="137"/>
      <c r="G189" s="212">
        <f>G190</f>
        <v>80</v>
      </c>
      <c r="H189" s="212">
        <f>H190</f>
        <v>0</v>
      </c>
      <c r="I189" s="210">
        <f t="shared" si="10"/>
        <v>0</v>
      </c>
    </row>
    <row r="190" spans="1:9" ht="37.5" customHeight="1">
      <c r="A190" s="246" t="s">
        <v>260</v>
      </c>
      <c r="B190" s="119" t="s">
        <v>551</v>
      </c>
      <c r="C190" s="119" t="s">
        <v>379</v>
      </c>
      <c r="D190" s="136" t="s">
        <v>300</v>
      </c>
      <c r="E190" s="137" t="s">
        <v>273</v>
      </c>
      <c r="F190" s="137" t="s">
        <v>261</v>
      </c>
      <c r="G190" s="212">
        <v>80</v>
      </c>
      <c r="H190" s="213">
        <v>0</v>
      </c>
      <c r="I190" s="210">
        <f t="shared" si="10"/>
        <v>0</v>
      </c>
    </row>
    <row r="191" spans="1:9" ht="37.5" customHeight="1">
      <c r="A191" s="86" t="s">
        <v>313</v>
      </c>
      <c r="B191" s="122" t="s">
        <v>316</v>
      </c>
      <c r="C191" s="122"/>
      <c r="D191" s="134"/>
      <c r="E191" s="135"/>
      <c r="F191" s="135"/>
      <c r="G191" s="211">
        <f>G192</f>
        <v>65</v>
      </c>
      <c r="H191" s="211">
        <f>H192</f>
        <v>0</v>
      </c>
      <c r="I191" s="210">
        <f t="shared" si="10"/>
        <v>0</v>
      </c>
    </row>
    <row r="192" spans="1:9" ht="37.5" customHeight="1">
      <c r="A192" s="68" t="s">
        <v>314</v>
      </c>
      <c r="B192" s="119" t="s">
        <v>315</v>
      </c>
      <c r="C192" s="119" t="s">
        <v>379</v>
      </c>
      <c r="D192" s="136" t="s">
        <v>259</v>
      </c>
      <c r="E192" s="137" t="s">
        <v>255</v>
      </c>
      <c r="F192" s="137"/>
      <c r="G192" s="212">
        <f>G193</f>
        <v>65</v>
      </c>
      <c r="H192" s="212">
        <f>H193</f>
        <v>0</v>
      </c>
      <c r="I192" s="210">
        <f t="shared" si="10"/>
        <v>0</v>
      </c>
    </row>
    <row r="193" spans="1:9" ht="37.5" customHeight="1">
      <c r="A193" s="89" t="s">
        <v>217</v>
      </c>
      <c r="B193" s="119" t="s">
        <v>315</v>
      </c>
      <c r="C193" s="119" t="s">
        <v>379</v>
      </c>
      <c r="D193" s="136" t="s">
        <v>259</v>
      </c>
      <c r="E193" s="137" t="s">
        <v>255</v>
      </c>
      <c r="F193" s="137" t="s">
        <v>261</v>
      </c>
      <c r="G193" s="212">
        <v>65</v>
      </c>
      <c r="H193" s="213">
        <v>0</v>
      </c>
      <c r="I193" s="210">
        <f t="shared" si="10"/>
        <v>0</v>
      </c>
    </row>
    <row r="194" spans="1:9" ht="49.5" customHeight="1">
      <c r="A194" s="92" t="s">
        <v>329</v>
      </c>
      <c r="B194" s="173" t="s">
        <v>221</v>
      </c>
      <c r="C194" s="123"/>
      <c r="D194" s="136"/>
      <c r="E194" s="137"/>
      <c r="F194" s="137"/>
      <c r="G194" s="216">
        <f>G195+G227+G234</f>
        <v>19895.5</v>
      </c>
      <c r="H194" s="216">
        <f>H195+H227+H234</f>
        <v>5938.9</v>
      </c>
      <c r="I194" s="210">
        <f t="shared" si="10"/>
        <v>29.9</v>
      </c>
    </row>
    <row r="195" spans="1:9" ht="48" customHeight="1">
      <c r="A195" s="90" t="s">
        <v>297</v>
      </c>
      <c r="B195" s="173" t="s">
        <v>222</v>
      </c>
      <c r="C195" s="123"/>
      <c r="D195" s="155"/>
      <c r="E195" s="156"/>
      <c r="F195" s="156"/>
      <c r="G195" s="216">
        <f>G199+G203+G207+G218+G215+G224</f>
        <v>18422.7</v>
      </c>
      <c r="H195" s="216">
        <f>H199+H203+H207+H218+H215+H224</f>
        <v>5060.3</v>
      </c>
      <c r="I195" s="210">
        <f t="shared" si="10"/>
        <v>27.5</v>
      </c>
    </row>
    <row r="196" spans="1:9" ht="36" customHeight="1" hidden="1">
      <c r="A196" s="93" t="s">
        <v>118</v>
      </c>
      <c r="B196" s="123" t="s">
        <v>223</v>
      </c>
      <c r="C196" s="123"/>
      <c r="D196" s="136"/>
      <c r="E196" s="137"/>
      <c r="F196" s="137"/>
      <c r="G196" s="212">
        <f aca="true" t="shared" si="13" ref="G196:H199">G197</f>
        <v>84.5</v>
      </c>
      <c r="H196" s="212">
        <f t="shared" si="13"/>
        <v>21.1</v>
      </c>
      <c r="I196" s="210">
        <f t="shared" si="10"/>
        <v>25</v>
      </c>
    </row>
    <row r="197" spans="1:9" ht="31.5" customHeight="1" hidden="1">
      <c r="A197" s="66" t="s">
        <v>80</v>
      </c>
      <c r="B197" s="119" t="s">
        <v>223</v>
      </c>
      <c r="C197" s="119"/>
      <c r="D197" s="136" t="s">
        <v>271</v>
      </c>
      <c r="E197" s="137"/>
      <c r="F197" s="137"/>
      <c r="G197" s="212">
        <f t="shared" si="13"/>
        <v>84.5</v>
      </c>
      <c r="H197" s="212">
        <f t="shared" si="13"/>
        <v>21.1</v>
      </c>
      <c r="I197" s="210">
        <f t="shared" si="10"/>
        <v>25</v>
      </c>
    </row>
    <row r="198" spans="1:9" ht="37.5" customHeight="1" hidden="1">
      <c r="A198" s="66" t="s">
        <v>272</v>
      </c>
      <c r="B198" s="119" t="s">
        <v>223</v>
      </c>
      <c r="C198" s="119"/>
      <c r="D198" s="136" t="s">
        <v>271</v>
      </c>
      <c r="E198" s="137" t="s">
        <v>273</v>
      </c>
      <c r="F198" s="137"/>
      <c r="G198" s="212">
        <f t="shared" si="13"/>
        <v>84.5</v>
      </c>
      <c r="H198" s="212">
        <f t="shared" si="13"/>
        <v>21.1</v>
      </c>
      <c r="I198" s="210">
        <f t="shared" si="10"/>
        <v>25</v>
      </c>
    </row>
    <row r="199" spans="1:9" ht="37.5" customHeight="1">
      <c r="A199" s="86" t="s">
        <v>406</v>
      </c>
      <c r="B199" s="122" t="s">
        <v>223</v>
      </c>
      <c r="C199" s="122"/>
      <c r="D199" s="134"/>
      <c r="E199" s="135"/>
      <c r="F199" s="135"/>
      <c r="G199" s="211">
        <f t="shared" si="13"/>
        <v>84.5</v>
      </c>
      <c r="H199" s="211">
        <f t="shared" si="13"/>
        <v>21.1</v>
      </c>
      <c r="I199" s="210">
        <f t="shared" si="10"/>
        <v>25</v>
      </c>
    </row>
    <row r="200" spans="1:9" ht="37.5" customHeight="1">
      <c r="A200" s="89" t="s">
        <v>298</v>
      </c>
      <c r="B200" s="119" t="s">
        <v>224</v>
      </c>
      <c r="C200" s="119" t="s">
        <v>379</v>
      </c>
      <c r="D200" s="136" t="s">
        <v>271</v>
      </c>
      <c r="E200" s="137" t="s">
        <v>273</v>
      </c>
      <c r="F200" s="137"/>
      <c r="G200" s="212">
        <f>G201+G202</f>
        <v>84.5</v>
      </c>
      <c r="H200" s="212">
        <f>H201+H202</f>
        <v>21.1</v>
      </c>
      <c r="I200" s="210">
        <f t="shared" si="10"/>
        <v>25</v>
      </c>
    </row>
    <row r="201" spans="1:9" ht="37.5" customHeight="1">
      <c r="A201" s="66" t="s">
        <v>260</v>
      </c>
      <c r="B201" s="119" t="s">
        <v>224</v>
      </c>
      <c r="C201" s="119" t="s">
        <v>379</v>
      </c>
      <c r="D201" s="136" t="s">
        <v>271</v>
      </c>
      <c r="E201" s="137" t="s">
        <v>273</v>
      </c>
      <c r="F201" s="137" t="s">
        <v>261</v>
      </c>
      <c r="G201" s="212">
        <v>0.5</v>
      </c>
      <c r="H201" s="213">
        <v>0.1</v>
      </c>
      <c r="I201" s="210">
        <f t="shared" si="10"/>
        <v>20</v>
      </c>
    </row>
    <row r="202" spans="1:9" ht="37.5" customHeight="1">
      <c r="A202" s="66" t="s">
        <v>20</v>
      </c>
      <c r="B202" s="119" t="s">
        <v>224</v>
      </c>
      <c r="C202" s="119" t="s">
        <v>379</v>
      </c>
      <c r="D202" s="136" t="s">
        <v>271</v>
      </c>
      <c r="E202" s="137" t="s">
        <v>273</v>
      </c>
      <c r="F202" s="137" t="s">
        <v>66</v>
      </c>
      <c r="G202" s="212">
        <v>84</v>
      </c>
      <c r="H202" s="213">
        <v>21</v>
      </c>
      <c r="I202" s="210">
        <f t="shared" si="10"/>
        <v>25</v>
      </c>
    </row>
    <row r="203" spans="1:9" ht="37.5" customHeight="1">
      <c r="A203" s="91" t="s">
        <v>353</v>
      </c>
      <c r="B203" s="122" t="s">
        <v>225</v>
      </c>
      <c r="C203" s="122"/>
      <c r="D203" s="160"/>
      <c r="E203" s="161"/>
      <c r="F203" s="161"/>
      <c r="G203" s="211">
        <f>G204</f>
        <v>2030</v>
      </c>
      <c r="H203" s="211">
        <f>H204</f>
        <v>540</v>
      </c>
      <c r="I203" s="210">
        <f t="shared" si="10"/>
        <v>26.6</v>
      </c>
    </row>
    <row r="204" spans="1:9" ht="37.5" customHeight="1">
      <c r="A204" s="89" t="s">
        <v>298</v>
      </c>
      <c r="B204" s="119" t="s">
        <v>408</v>
      </c>
      <c r="C204" s="119" t="s">
        <v>381</v>
      </c>
      <c r="D204" s="136" t="s">
        <v>271</v>
      </c>
      <c r="E204" s="137" t="s">
        <v>273</v>
      </c>
      <c r="F204" s="137"/>
      <c r="G204" s="212">
        <f>G205+G206</f>
        <v>2030</v>
      </c>
      <c r="H204" s="212">
        <f>H205+H206</f>
        <v>540</v>
      </c>
      <c r="I204" s="210">
        <f t="shared" si="10"/>
        <v>26.6</v>
      </c>
    </row>
    <row r="205" spans="1:9" ht="37.5" customHeight="1">
      <c r="A205" s="66" t="s">
        <v>260</v>
      </c>
      <c r="B205" s="119" t="s">
        <v>408</v>
      </c>
      <c r="C205" s="119" t="s">
        <v>381</v>
      </c>
      <c r="D205" s="136" t="s">
        <v>271</v>
      </c>
      <c r="E205" s="137" t="s">
        <v>273</v>
      </c>
      <c r="F205" s="137" t="s">
        <v>261</v>
      </c>
      <c r="G205" s="212">
        <v>30</v>
      </c>
      <c r="H205" s="213">
        <v>4.5</v>
      </c>
      <c r="I205" s="210">
        <f t="shared" si="10"/>
        <v>15</v>
      </c>
    </row>
    <row r="206" spans="1:9" ht="37.5" customHeight="1">
      <c r="A206" s="66" t="s">
        <v>8</v>
      </c>
      <c r="B206" s="119" t="s">
        <v>408</v>
      </c>
      <c r="C206" s="119" t="s">
        <v>381</v>
      </c>
      <c r="D206" s="136" t="s">
        <v>271</v>
      </c>
      <c r="E206" s="137" t="s">
        <v>273</v>
      </c>
      <c r="F206" s="137" t="s">
        <v>9</v>
      </c>
      <c r="G206" s="212">
        <v>2000</v>
      </c>
      <c r="H206" s="213">
        <v>535.5</v>
      </c>
      <c r="I206" s="210">
        <f t="shared" si="10"/>
        <v>26.8</v>
      </c>
    </row>
    <row r="207" spans="1:9" ht="36" customHeight="1">
      <c r="A207" s="91" t="s">
        <v>377</v>
      </c>
      <c r="B207" s="174" t="s">
        <v>227</v>
      </c>
      <c r="C207" s="122"/>
      <c r="D207" s="160"/>
      <c r="E207" s="161"/>
      <c r="F207" s="161"/>
      <c r="G207" s="211">
        <f aca="true" t="shared" si="14" ref="G207:H209">G208</f>
        <v>6294</v>
      </c>
      <c r="H207" s="211">
        <f t="shared" si="14"/>
        <v>1544.3</v>
      </c>
      <c r="I207" s="210">
        <f t="shared" si="10"/>
        <v>24.5</v>
      </c>
    </row>
    <row r="208" spans="1:9" ht="37.5" customHeight="1" hidden="1">
      <c r="A208" s="66" t="s">
        <v>80</v>
      </c>
      <c r="B208" s="139" t="s">
        <v>225</v>
      </c>
      <c r="C208" s="119"/>
      <c r="D208" s="136" t="s">
        <v>271</v>
      </c>
      <c r="E208" s="137"/>
      <c r="F208" s="137"/>
      <c r="G208" s="212">
        <f t="shared" si="14"/>
        <v>6294</v>
      </c>
      <c r="H208" s="212">
        <f t="shared" si="14"/>
        <v>1544.3</v>
      </c>
      <c r="I208" s="210">
        <f t="shared" si="10"/>
        <v>24.5</v>
      </c>
    </row>
    <row r="209" spans="1:9" ht="37.5" customHeight="1" hidden="1">
      <c r="A209" s="66" t="s">
        <v>28</v>
      </c>
      <c r="B209" s="139" t="s">
        <v>225</v>
      </c>
      <c r="C209" s="119"/>
      <c r="D209" s="136" t="s">
        <v>271</v>
      </c>
      <c r="E209" s="137" t="s">
        <v>252</v>
      </c>
      <c r="F209" s="137"/>
      <c r="G209" s="212">
        <f t="shared" si="14"/>
        <v>6294</v>
      </c>
      <c r="H209" s="212">
        <f t="shared" si="14"/>
        <v>1544.3</v>
      </c>
      <c r="I209" s="210">
        <f t="shared" si="10"/>
        <v>24.5</v>
      </c>
    </row>
    <row r="210" spans="1:9" ht="37.5" customHeight="1">
      <c r="A210" s="66" t="s">
        <v>226</v>
      </c>
      <c r="B210" s="139" t="s">
        <v>407</v>
      </c>
      <c r="C210" s="119" t="s">
        <v>379</v>
      </c>
      <c r="D210" s="136" t="s">
        <v>271</v>
      </c>
      <c r="E210" s="137" t="s">
        <v>252</v>
      </c>
      <c r="F210" s="137"/>
      <c r="G210" s="212">
        <f>G211+G212</f>
        <v>6294</v>
      </c>
      <c r="H210" s="212">
        <f>H211+H212</f>
        <v>1544.3</v>
      </c>
      <c r="I210" s="210">
        <f t="shared" si="10"/>
        <v>24.5</v>
      </c>
    </row>
    <row r="211" spans="1:9" ht="37.5" customHeight="1">
      <c r="A211" s="66" t="s">
        <v>217</v>
      </c>
      <c r="B211" s="139" t="s">
        <v>407</v>
      </c>
      <c r="C211" s="119" t="s">
        <v>379</v>
      </c>
      <c r="D211" s="136" t="s">
        <v>271</v>
      </c>
      <c r="E211" s="137" t="s">
        <v>252</v>
      </c>
      <c r="F211" s="137" t="s">
        <v>261</v>
      </c>
      <c r="G211" s="212">
        <v>34</v>
      </c>
      <c r="H211" s="213">
        <v>5.2</v>
      </c>
      <c r="I211" s="210">
        <f t="shared" si="10"/>
        <v>15.3</v>
      </c>
    </row>
    <row r="212" spans="1:9" ht="37.5" customHeight="1">
      <c r="A212" s="66" t="s">
        <v>8</v>
      </c>
      <c r="B212" s="139" t="s">
        <v>407</v>
      </c>
      <c r="C212" s="119" t="s">
        <v>379</v>
      </c>
      <c r="D212" s="136" t="s">
        <v>271</v>
      </c>
      <c r="E212" s="137" t="s">
        <v>252</v>
      </c>
      <c r="F212" s="137" t="s">
        <v>9</v>
      </c>
      <c r="G212" s="217">
        <v>6260</v>
      </c>
      <c r="H212" s="221">
        <v>1539.1</v>
      </c>
      <c r="I212" s="210">
        <f t="shared" si="10"/>
        <v>24.6</v>
      </c>
    </row>
    <row r="213" spans="1:9" ht="72" customHeight="1" hidden="1">
      <c r="A213" s="68" t="s">
        <v>79</v>
      </c>
      <c r="B213" s="119" t="s">
        <v>228</v>
      </c>
      <c r="C213" s="119"/>
      <c r="D213" s="136"/>
      <c r="E213" s="137"/>
      <c r="F213" s="137"/>
      <c r="G213" s="217">
        <f>G214</f>
        <v>0</v>
      </c>
      <c r="H213" s="217">
        <f>H214</f>
        <v>0</v>
      </c>
      <c r="I213" s="210" t="e">
        <f t="shared" si="10"/>
        <v>#DIV/0!</v>
      </c>
    </row>
    <row r="214" spans="1:9" ht="46.5" customHeight="1" hidden="1">
      <c r="A214" s="68" t="s">
        <v>8</v>
      </c>
      <c r="B214" s="119" t="s">
        <v>228</v>
      </c>
      <c r="C214" s="119" t="s">
        <v>103</v>
      </c>
      <c r="D214" s="136" t="s">
        <v>271</v>
      </c>
      <c r="E214" s="137" t="s">
        <v>273</v>
      </c>
      <c r="F214" s="137" t="s">
        <v>9</v>
      </c>
      <c r="G214" s="217">
        <v>0</v>
      </c>
      <c r="H214" s="221">
        <v>0</v>
      </c>
      <c r="I214" s="210" t="e">
        <f t="shared" si="10"/>
        <v>#DIV/0!</v>
      </c>
    </row>
    <row r="215" spans="1:9" ht="67.5" customHeight="1">
      <c r="A215" s="91" t="s">
        <v>478</v>
      </c>
      <c r="B215" s="122" t="s">
        <v>477</v>
      </c>
      <c r="C215" s="122"/>
      <c r="D215" s="134"/>
      <c r="E215" s="135"/>
      <c r="F215" s="135"/>
      <c r="G215" s="220">
        <f>G216</f>
        <v>208</v>
      </c>
      <c r="H215" s="220">
        <f>H216</f>
        <v>60</v>
      </c>
      <c r="I215" s="210">
        <f t="shared" si="10"/>
        <v>28.8</v>
      </c>
    </row>
    <row r="216" spans="1:9" ht="46.5" customHeight="1">
      <c r="A216" s="89" t="s">
        <v>298</v>
      </c>
      <c r="B216" s="119" t="s">
        <v>476</v>
      </c>
      <c r="C216" s="119" t="s">
        <v>379</v>
      </c>
      <c r="D216" s="136" t="s">
        <v>271</v>
      </c>
      <c r="E216" s="137" t="s">
        <v>273</v>
      </c>
      <c r="F216" s="137"/>
      <c r="G216" s="217">
        <f>G217</f>
        <v>208</v>
      </c>
      <c r="H216" s="217">
        <f>H217</f>
        <v>60</v>
      </c>
      <c r="I216" s="210">
        <f t="shared" si="10"/>
        <v>28.8</v>
      </c>
    </row>
    <row r="217" spans="1:9" ht="46.5" customHeight="1">
      <c r="A217" s="66" t="s">
        <v>8</v>
      </c>
      <c r="B217" s="119" t="s">
        <v>476</v>
      </c>
      <c r="C217" s="119" t="s">
        <v>379</v>
      </c>
      <c r="D217" s="136" t="s">
        <v>271</v>
      </c>
      <c r="E217" s="137" t="s">
        <v>273</v>
      </c>
      <c r="F217" s="137" t="s">
        <v>9</v>
      </c>
      <c r="G217" s="217">
        <v>208</v>
      </c>
      <c r="H217" s="221">
        <v>60</v>
      </c>
      <c r="I217" s="210">
        <f t="shared" si="10"/>
        <v>28.8</v>
      </c>
    </row>
    <row r="218" spans="1:9" ht="46.5" customHeight="1">
      <c r="A218" s="94" t="s">
        <v>354</v>
      </c>
      <c r="B218" s="122" t="s">
        <v>229</v>
      </c>
      <c r="C218" s="122"/>
      <c r="D218" s="160"/>
      <c r="E218" s="161"/>
      <c r="F218" s="161"/>
      <c r="G218" s="211">
        <f aca="true" t="shared" si="15" ref="G218:H220">G219</f>
        <v>351.2</v>
      </c>
      <c r="H218" s="211">
        <f t="shared" si="15"/>
        <v>149.9</v>
      </c>
      <c r="I218" s="210">
        <f t="shared" si="10"/>
        <v>42.7</v>
      </c>
    </row>
    <row r="219" spans="1:9" ht="31.5" customHeight="1" hidden="1">
      <c r="A219" s="66" t="s">
        <v>80</v>
      </c>
      <c r="B219" s="119" t="s">
        <v>229</v>
      </c>
      <c r="C219" s="119"/>
      <c r="D219" s="136" t="s">
        <v>271</v>
      </c>
      <c r="E219" s="137"/>
      <c r="F219" s="137"/>
      <c r="G219" s="212">
        <f t="shared" si="15"/>
        <v>351.2</v>
      </c>
      <c r="H219" s="212">
        <f t="shared" si="15"/>
        <v>149.9</v>
      </c>
      <c r="I219" s="210">
        <f t="shared" si="10"/>
        <v>42.7</v>
      </c>
    </row>
    <row r="220" spans="1:9" ht="31.5" customHeight="1" hidden="1">
      <c r="A220" s="66" t="s">
        <v>272</v>
      </c>
      <c r="B220" s="119" t="s">
        <v>229</v>
      </c>
      <c r="C220" s="119"/>
      <c r="D220" s="136" t="s">
        <v>271</v>
      </c>
      <c r="E220" s="137" t="s">
        <v>273</v>
      </c>
      <c r="F220" s="137"/>
      <c r="G220" s="212">
        <f t="shared" si="15"/>
        <v>351.2</v>
      </c>
      <c r="H220" s="212">
        <f t="shared" si="15"/>
        <v>149.9</v>
      </c>
      <c r="I220" s="210">
        <f t="shared" si="10"/>
        <v>42.7</v>
      </c>
    </row>
    <row r="221" spans="1:9" ht="108" customHeight="1">
      <c r="A221" s="68" t="s">
        <v>56</v>
      </c>
      <c r="B221" s="119" t="s">
        <v>230</v>
      </c>
      <c r="C221" s="119" t="s">
        <v>379</v>
      </c>
      <c r="D221" s="136" t="s">
        <v>271</v>
      </c>
      <c r="E221" s="137" t="s">
        <v>273</v>
      </c>
      <c r="F221" s="137"/>
      <c r="G221" s="212">
        <f>G222+G223</f>
        <v>351.2</v>
      </c>
      <c r="H221" s="212">
        <f>H222+H223</f>
        <v>149.9</v>
      </c>
      <c r="I221" s="210">
        <f t="shared" si="10"/>
        <v>42.7</v>
      </c>
    </row>
    <row r="222" spans="1:9" ht="43.5" customHeight="1">
      <c r="A222" s="68" t="s">
        <v>260</v>
      </c>
      <c r="B222" s="119" t="s">
        <v>230</v>
      </c>
      <c r="C222" s="119" t="s">
        <v>379</v>
      </c>
      <c r="D222" s="136" t="s">
        <v>271</v>
      </c>
      <c r="E222" s="137" t="s">
        <v>273</v>
      </c>
      <c r="F222" s="137" t="s">
        <v>261</v>
      </c>
      <c r="G222" s="212">
        <v>5.2</v>
      </c>
      <c r="H222" s="213">
        <v>0</v>
      </c>
      <c r="I222" s="210">
        <f t="shared" si="10"/>
        <v>0</v>
      </c>
    </row>
    <row r="223" spans="1:9" ht="48" customHeight="1">
      <c r="A223" s="30" t="s">
        <v>8</v>
      </c>
      <c r="B223" s="119" t="s">
        <v>230</v>
      </c>
      <c r="C223" s="119" t="s">
        <v>379</v>
      </c>
      <c r="D223" s="136" t="s">
        <v>271</v>
      </c>
      <c r="E223" s="137" t="s">
        <v>273</v>
      </c>
      <c r="F223" s="137" t="s">
        <v>9</v>
      </c>
      <c r="G223" s="212">
        <v>346</v>
      </c>
      <c r="H223" s="213">
        <v>149.9</v>
      </c>
      <c r="I223" s="210">
        <f t="shared" si="10"/>
        <v>43.3</v>
      </c>
    </row>
    <row r="224" spans="1:9" ht="120" customHeight="1">
      <c r="A224" s="247" t="s">
        <v>553</v>
      </c>
      <c r="B224" s="122" t="s">
        <v>555</v>
      </c>
      <c r="C224" s="122"/>
      <c r="D224" s="134"/>
      <c r="E224" s="135"/>
      <c r="F224" s="135"/>
      <c r="G224" s="211">
        <f>G225</f>
        <v>9455</v>
      </c>
      <c r="H224" s="211">
        <f>H225</f>
        <v>2745</v>
      </c>
      <c r="I224" s="210">
        <f t="shared" si="10"/>
        <v>29</v>
      </c>
    </row>
    <row r="225" spans="1:9" ht="48" customHeight="1">
      <c r="A225" s="248" t="s">
        <v>298</v>
      </c>
      <c r="B225" s="119" t="s">
        <v>554</v>
      </c>
      <c r="C225" s="119" t="s">
        <v>379</v>
      </c>
      <c r="D225" s="136" t="s">
        <v>271</v>
      </c>
      <c r="E225" s="137" t="s">
        <v>273</v>
      </c>
      <c r="F225" s="137"/>
      <c r="G225" s="212">
        <f>G226</f>
        <v>9455</v>
      </c>
      <c r="H225" s="212">
        <f>H226</f>
        <v>2745</v>
      </c>
      <c r="I225" s="210">
        <f t="shared" si="10"/>
        <v>29</v>
      </c>
    </row>
    <row r="226" spans="1:9" ht="48" customHeight="1">
      <c r="A226" s="248" t="s">
        <v>8</v>
      </c>
      <c r="B226" s="119" t="s">
        <v>554</v>
      </c>
      <c r="C226" s="119" t="s">
        <v>379</v>
      </c>
      <c r="D226" s="136" t="s">
        <v>271</v>
      </c>
      <c r="E226" s="137" t="s">
        <v>273</v>
      </c>
      <c r="F226" s="137" t="s">
        <v>9</v>
      </c>
      <c r="G226" s="212">
        <v>9455</v>
      </c>
      <c r="H226" s="213">
        <v>2745</v>
      </c>
      <c r="I226" s="210">
        <f t="shared" si="10"/>
        <v>29</v>
      </c>
    </row>
    <row r="227" spans="1:9" ht="55.5" customHeight="1">
      <c r="A227" s="90" t="s">
        <v>231</v>
      </c>
      <c r="B227" s="203" t="s">
        <v>232</v>
      </c>
      <c r="C227" s="123"/>
      <c r="D227" s="136"/>
      <c r="E227" s="137"/>
      <c r="F227" s="137"/>
      <c r="G227" s="216">
        <f aca="true" t="shared" si="16" ref="G227:H230">G228</f>
        <v>497.4</v>
      </c>
      <c r="H227" s="216">
        <f t="shared" si="16"/>
        <v>91.2</v>
      </c>
      <c r="I227" s="210">
        <f t="shared" si="10"/>
        <v>18.3</v>
      </c>
    </row>
    <row r="228" spans="1:9" ht="58.5" customHeight="1">
      <c r="A228" s="91" t="s">
        <v>355</v>
      </c>
      <c r="B228" s="174" t="s">
        <v>233</v>
      </c>
      <c r="C228" s="122"/>
      <c r="D228" s="134"/>
      <c r="E228" s="135"/>
      <c r="F228" s="135"/>
      <c r="G228" s="211">
        <f t="shared" si="16"/>
        <v>497.4</v>
      </c>
      <c r="H228" s="211">
        <f t="shared" si="16"/>
        <v>91.2</v>
      </c>
      <c r="I228" s="210">
        <f t="shared" si="10"/>
        <v>18.3</v>
      </c>
    </row>
    <row r="229" spans="1:9" ht="3" customHeight="1" hidden="1">
      <c r="A229" s="66" t="s">
        <v>80</v>
      </c>
      <c r="B229" s="139" t="s">
        <v>233</v>
      </c>
      <c r="C229" s="119"/>
      <c r="D229" s="136" t="s">
        <v>271</v>
      </c>
      <c r="E229" s="137"/>
      <c r="F229" s="137"/>
      <c r="G229" s="212">
        <f t="shared" si="16"/>
        <v>497.4</v>
      </c>
      <c r="H229" s="212">
        <f t="shared" si="16"/>
        <v>91.2</v>
      </c>
      <c r="I229" s="210">
        <f t="shared" si="10"/>
        <v>18.3</v>
      </c>
    </row>
    <row r="230" spans="1:9" ht="31.5" customHeight="1" hidden="1">
      <c r="A230" s="66" t="s">
        <v>299</v>
      </c>
      <c r="B230" s="139" t="s">
        <v>233</v>
      </c>
      <c r="C230" s="119"/>
      <c r="D230" s="136" t="s">
        <v>271</v>
      </c>
      <c r="E230" s="137" t="s">
        <v>300</v>
      </c>
      <c r="F230" s="137"/>
      <c r="G230" s="212">
        <f t="shared" si="16"/>
        <v>497.4</v>
      </c>
      <c r="H230" s="212">
        <f t="shared" si="16"/>
        <v>91.2</v>
      </c>
      <c r="I230" s="210">
        <f aca="true" t="shared" si="17" ref="I230:I293">H230/G230*100</f>
        <v>18.3</v>
      </c>
    </row>
    <row r="231" spans="1:9" ht="166.5" customHeight="1">
      <c r="A231" s="66" t="s">
        <v>69</v>
      </c>
      <c r="B231" s="139" t="s">
        <v>234</v>
      </c>
      <c r="C231" s="119" t="s">
        <v>379</v>
      </c>
      <c r="D231" s="136" t="s">
        <v>271</v>
      </c>
      <c r="E231" s="137" t="s">
        <v>300</v>
      </c>
      <c r="F231" s="137"/>
      <c r="G231" s="212">
        <f>G232+G233</f>
        <v>497.4</v>
      </c>
      <c r="H231" s="212">
        <f>H232+H233</f>
        <v>91.2</v>
      </c>
      <c r="I231" s="210">
        <f t="shared" si="17"/>
        <v>18.3</v>
      </c>
    </row>
    <row r="232" spans="1:9" ht="52.5" customHeight="1">
      <c r="A232" s="66" t="s">
        <v>294</v>
      </c>
      <c r="B232" s="139" t="s">
        <v>234</v>
      </c>
      <c r="C232" s="119" t="s">
        <v>379</v>
      </c>
      <c r="D232" s="136" t="s">
        <v>271</v>
      </c>
      <c r="E232" s="137" t="s">
        <v>300</v>
      </c>
      <c r="F232" s="137" t="s">
        <v>295</v>
      </c>
      <c r="G232" s="212">
        <v>484</v>
      </c>
      <c r="H232" s="213">
        <v>87.7</v>
      </c>
      <c r="I232" s="210">
        <f t="shared" si="17"/>
        <v>18.1</v>
      </c>
    </row>
    <row r="233" spans="1:9" ht="52.5" customHeight="1">
      <c r="A233" s="68" t="s">
        <v>260</v>
      </c>
      <c r="B233" s="139" t="s">
        <v>234</v>
      </c>
      <c r="C233" s="119" t="s">
        <v>379</v>
      </c>
      <c r="D233" s="136" t="s">
        <v>271</v>
      </c>
      <c r="E233" s="137" t="s">
        <v>300</v>
      </c>
      <c r="F233" s="137" t="s">
        <v>261</v>
      </c>
      <c r="G233" s="212">
        <v>13.4</v>
      </c>
      <c r="H233" s="213">
        <v>3.5</v>
      </c>
      <c r="I233" s="210">
        <f t="shared" si="17"/>
        <v>26.1</v>
      </c>
    </row>
    <row r="234" spans="1:9" ht="64.5" customHeight="1">
      <c r="A234" s="86" t="s">
        <v>330</v>
      </c>
      <c r="B234" s="173" t="s">
        <v>113</v>
      </c>
      <c r="C234" s="123"/>
      <c r="D234" s="155"/>
      <c r="E234" s="156"/>
      <c r="F234" s="156"/>
      <c r="G234" s="216">
        <f aca="true" t="shared" si="18" ref="G234:H236">G235</f>
        <v>975.4</v>
      </c>
      <c r="H234" s="216">
        <f t="shared" si="18"/>
        <v>787.4</v>
      </c>
      <c r="I234" s="210">
        <f t="shared" si="17"/>
        <v>80.7</v>
      </c>
    </row>
    <row r="235" spans="1:9" ht="63" customHeight="1">
      <c r="A235" s="86" t="s">
        <v>378</v>
      </c>
      <c r="B235" s="173" t="s">
        <v>114</v>
      </c>
      <c r="C235" s="123"/>
      <c r="D235" s="155"/>
      <c r="E235" s="156"/>
      <c r="F235" s="156"/>
      <c r="G235" s="216">
        <f t="shared" si="18"/>
        <v>975.4</v>
      </c>
      <c r="H235" s="216">
        <f t="shared" si="18"/>
        <v>787.4</v>
      </c>
      <c r="I235" s="210">
        <f t="shared" si="17"/>
        <v>80.7</v>
      </c>
    </row>
    <row r="236" spans="1:9" ht="45" customHeight="1">
      <c r="A236" s="68" t="s">
        <v>81</v>
      </c>
      <c r="B236" s="119" t="s">
        <v>115</v>
      </c>
      <c r="C236" s="119" t="s">
        <v>379</v>
      </c>
      <c r="D236" s="136" t="s">
        <v>252</v>
      </c>
      <c r="E236" s="137" t="s">
        <v>254</v>
      </c>
      <c r="F236" s="137"/>
      <c r="G236" s="212">
        <f t="shared" si="18"/>
        <v>975.4</v>
      </c>
      <c r="H236" s="212">
        <f t="shared" si="18"/>
        <v>787.4</v>
      </c>
      <c r="I236" s="210">
        <f t="shared" si="17"/>
        <v>80.7</v>
      </c>
    </row>
    <row r="237" spans="1:9" ht="39" customHeight="1">
      <c r="A237" s="52" t="s">
        <v>82</v>
      </c>
      <c r="B237" s="119" t="s">
        <v>115</v>
      </c>
      <c r="C237" s="119" t="s">
        <v>379</v>
      </c>
      <c r="D237" s="136" t="s">
        <v>252</v>
      </c>
      <c r="E237" s="137" t="s">
        <v>254</v>
      </c>
      <c r="F237" s="137" t="s">
        <v>83</v>
      </c>
      <c r="G237" s="212">
        <v>975.4</v>
      </c>
      <c r="H237" s="213">
        <v>787.4</v>
      </c>
      <c r="I237" s="210">
        <f t="shared" si="17"/>
        <v>80.7</v>
      </c>
    </row>
    <row r="238" spans="1:9" ht="55.5" customHeight="1">
      <c r="A238" s="96" t="s">
        <v>331</v>
      </c>
      <c r="B238" s="173" t="s">
        <v>235</v>
      </c>
      <c r="C238" s="123"/>
      <c r="D238" s="136"/>
      <c r="E238" s="137"/>
      <c r="F238" s="137"/>
      <c r="G238" s="223">
        <f>G239+G303+G336</f>
        <v>239490</v>
      </c>
      <c r="H238" s="216">
        <f>H239+H303+H336</f>
        <v>49837.3</v>
      </c>
      <c r="I238" s="210">
        <f t="shared" si="17"/>
        <v>20.8</v>
      </c>
    </row>
    <row r="239" spans="1:9" ht="51" customHeight="1">
      <c r="A239" s="69" t="s">
        <v>236</v>
      </c>
      <c r="B239" s="123" t="s">
        <v>237</v>
      </c>
      <c r="C239" s="123"/>
      <c r="D239" s="136"/>
      <c r="E239" s="137"/>
      <c r="F239" s="137"/>
      <c r="G239" s="216">
        <f>G240+G251+G254+G265+G269+G273+G286+G290+G294+G297+G300</f>
        <v>226216.9</v>
      </c>
      <c r="H239" s="216">
        <f>H240+H251+H254+H265+H269+H273+H286+H290+H294+H297+H300</f>
        <v>47268.4</v>
      </c>
      <c r="I239" s="210">
        <f t="shared" si="17"/>
        <v>20.9</v>
      </c>
    </row>
    <row r="240" spans="1:9" ht="79.5" customHeight="1">
      <c r="A240" s="70" t="s">
        <v>356</v>
      </c>
      <c r="B240" s="173" t="s">
        <v>238</v>
      </c>
      <c r="C240" s="123"/>
      <c r="D240" s="136"/>
      <c r="E240" s="137"/>
      <c r="F240" s="137"/>
      <c r="G240" s="216">
        <f>G243+G245+G247</f>
        <v>50677.3</v>
      </c>
      <c r="H240" s="216">
        <f>H243+H245+H247</f>
        <v>9016.6</v>
      </c>
      <c r="I240" s="210">
        <f t="shared" si="17"/>
        <v>17.8</v>
      </c>
    </row>
    <row r="241" spans="1:9" ht="31.5" customHeight="1" hidden="1">
      <c r="A241" s="66" t="s">
        <v>239</v>
      </c>
      <c r="B241" s="139" t="s">
        <v>238</v>
      </c>
      <c r="C241" s="119"/>
      <c r="D241" s="136" t="s">
        <v>255</v>
      </c>
      <c r="E241" s="137"/>
      <c r="F241" s="137"/>
      <c r="G241" s="212" t="e">
        <f>G242+G249+G281</f>
        <v>#REF!</v>
      </c>
      <c r="H241" s="212" t="e">
        <f>H242+H249+H281</f>
        <v>#REF!</v>
      </c>
      <c r="I241" s="210" t="e">
        <f t="shared" si="17"/>
        <v>#REF!</v>
      </c>
    </row>
    <row r="242" spans="1:9" ht="31.5" customHeight="1" hidden="1">
      <c r="A242" s="66" t="s">
        <v>292</v>
      </c>
      <c r="B242" s="139" t="s">
        <v>238</v>
      </c>
      <c r="C242" s="119"/>
      <c r="D242" s="136" t="s">
        <v>255</v>
      </c>
      <c r="E242" s="137" t="s">
        <v>252</v>
      </c>
      <c r="F242" s="137"/>
      <c r="G242" s="212">
        <f>G243+G245+G247</f>
        <v>50677.3</v>
      </c>
      <c r="H242" s="212">
        <f>H243+H245+H247</f>
        <v>9016.6</v>
      </c>
      <c r="I242" s="210">
        <f t="shared" si="17"/>
        <v>17.8</v>
      </c>
    </row>
    <row r="243" spans="1:9" ht="31.5" customHeight="1">
      <c r="A243" s="66" t="s">
        <v>291</v>
      </c>
      <c r="B243" s="139" t="s">
        <v>240</v>
      </c>
      <c r="C243" s="119" t="s">
        <v>380</v>
      </c>
      <c r="D243" s="136" t="s">
        <v>255</v>
      </c>
      <c r="E243" s="137" t="s">
        <v>252</v>
      </c>
      <c r="F243" s="137"/>
      <c r="G243" s="212">
        <f>G244</f>
        <v>13349.5</v>
      </c>
      <c r="H243" s="212">
        <f>H244</f>
        <v>2748</v>
      </c>
      <c r="I243" s="210">
        <f t="shared" si="17"/>
        <v>20.6</v>
      </c>
    </row>
    <row r="244" spans="1:9" ht="31.5" customHeight="1">
      <c r="A244" s="66" t="s">
        <v>15</v>
      </c>
      <c r="B244" s="139" t="s">
        <v>240</v>
      </c>
      <c r="C244" s="119" t="s">
        <v>380</v>
      </c>
      <c r="D244" s="136" t="s">
        <v>255</v>
      </c>
      <c r="E244" s="137" t="s">
        <v>252</v>
      </c>
      <c r="F244" s="137" t="s">
        <v>16</v>
      </c>
      <c r="G244" s="212">
        <v>13349.5</v>
      </c>
      <c r="H244" s="212">
        <v>2748</v>
      </c>
      <c r="I244" s="210">
        <f t="shared" si="17"/>
        <v>20.6</v>
      </c>
    </row>
    <row r="245" spans="1:9" ht="60" customHeight="1">
      <c r="A245" s="66" t="s">
        <v>54</v>
      </c>
      <c r="B245" s="139" t="s">
        <v>241</v>
      </c>
      <c r="C245" s="119" t="s">
        <v>380</v>
      </c>
      <c r="D245" s="136" t="s">
        <v>255</v>
      </c>
      <c r="E245" s="137" t="s">
        <v>252</v>
      </c>
      <c r="F245" s="137"/>
      <c r="G245" s="212">
        <f>G246</f>
        <v>4175.7</v>
      </c>
      <c r="H245" s="212">
        <f>H246</f>
        <v>1016.6</v>
      </c>
      <c r="I245" s="210">
        <f t="shared" si="17"/>
        <v>24.3</v>
      </c>
    </row>
    <row r="246" spans="1:9" ht="31.5" customHeight="1">
      <c r="A246" s="66" t="s">
        <v>15</v>
      </c>
      <c r="B246" s="139" t="s">
        <v>241</v>
      </c>
      <c r="C246" s="119" t="s">
        <v>380</v>
      </c>
      <c r="D246" s="136" t="s">
        <v>255</v>
      </c>
      <c r="E246" s="137" t="s">
        <v>252</v>
      </c>
      <c r="F246" s="137" t="s">
        <v>16</v>
      </c>
      <c r="G246" s="212">
        <v>4175.7</v>
      </c>
      <c r="H246" s="213">
        <v>1016.6</v>
      </c>
      <c r="I246" s="210">
        <f t="shared" si="17"/>
        <v>24.3</v>
      </c>
    </row>
    <row r="247" spans="1:9" ht="55.5" customHeight="1">
      <c r="A247" s="97" t="s">
        <v>13</v>
      </c>
      <c r="B247" s="139" t="s">
        <v>242</v>
      </c>
      <c r="C247" s="119" t="s">
        <v>380</v>
      </c>
      <c r="D247" s="136" t="s">
        <v>255</v>
      </c>
      <c r="E247" s="137" t="s">
        <v>252</v>
      </c>
      <c r="F247" s="137"/>
      <c r="G247" s="212">
        <f>G248+G250</f>
        <v>33152.1</v>
      </c>
      <c r="H247" s="212">
        <f>H248+H250</f>
        <v>5252</v>
      </c>
      <c r="I247" s="210">
        <f t="shared" si="17"/>
        <v>15.8</v>
      </c>
    </row>
    <row r="248" spans="1:9" ht="30" customHeight="1">
      <c r="A248" s="66" t="s">
        <v>15</v>
      </c>
      <c r="B248" s="139" t="s">
        <v>242</v>
      </c>
      <c r="C248" s="119" t="s">
        <v>380</v>
      </c>
      <c r="D248" s="136" t="s">
        <v>255</v>
      </c>
      <c r="E248" s="137" t="s">
        <v>252</v>
      </c>
      <c r="F248" s="137" t="s">
        <v>16</v>
      </c>
      <c r="G248" s="212">
        <v>32709.2</v>
      </c>
      <c r="H248" s="213">
        <v>5229.7</v>
      </c>
      <c r="I248" s="210">
        <f t="shared" si="17"/>
        <v>16</v>
      </c>
    </row>
    <row r="249" spans="1:9" ht="31.5" customHeight="1" hidden="1">
      <c r="A249" s="87" t="s">
        <v>263</v>
      </c>
      <c r="B249" s="178" t="s">
        <v>238</v>
      </c>
      <c r="C249" s="124"/>
      <c r="D249" s="179" t="s">
        <v>255</v>
      </c>
      <c r="E249" s="180" t="s">
        <v>264</v>
      </c>
      <c r="F249" s="180"/>
      <c r="G249" s="224" t="e">
        <f>G255+#REF!+G258+G261</f>
        <v>#REF!</v>
      </c>
      <c r="H249" s="224" t="e">
        <f>H255+#REF!+H258+H261</f>
        <v>#REF!</v>
      </c>
      <c r="I249" s="210" t="e">
        <f t="shared" si="17"/>
        <v>#REF!</v>
      </c>
    </row>
    <row r="250" spans="1:9" ht="31.5" customHeight="1">
      <c r="A250" s="68" t="s">
        <v>412</v>
      </c>
      <c r="B250" s="119" t="s">
        <v>242</v>
      </c>
      <c r="C250" s="119" t="s">
        <v>381</v>
      </c>
      <c r="D250" s="136" t="s">
        <v>252</v>
      </c>
      <c r="E250" s="137" t="s">
        <v>254</v>
      </c>
      <c r="F250" s="137" t="s">
        <v>295</v>
      </c>
      <c r="G250" s="212">
        <v>442.9</v>
      </c>
      <c r="H250" s="212">
        <v>22.3</v>
      </c>
      <c r="I250" s="210">
        <f t="shared" si="17"/>
        <v>5</v>
      </c>
    </row>
    <row r="251" spans="1:9" ht="81.75" customHeight="1">
      <c r="A251" s="86" t="s">
        <v>409</v>
      </c>
      <c r="B251" s="123" t="s">
        <v>410</v>
      </c>
      <c r="C251" s="125"/>
      <c r="D251" s="155"/>
      <c r="E251" s="156"/>
      <c r="F251" s="156"/>
      <c r="G251" s="216">
        <f>G252</f>
        <v>188.2</v>
      </c>
      <c r="H251" s="216">
        <f>H252</f>
        <v>35.9</v>
      </c>
      <c r="I251" s="210">
        <f t="shared" si="17"/>
        <v>19.1</v>
      </c>
    </row>
    <row r="252" spans="1:9" ht="87" customHeight="1">
      <c r="A252" s="68" t="s">
        <v>321</v>
      </c>
      <c r="B252" s="119" t="s">
        <v>411</v>
      </c>
      <c r="C252" s="126" t="s">
        <v>380</v>
      </c>
      <c r="D252" s="136" t="s">
        <v>255</v>
      </c>
      <c r="E252" s="137" t="s">
        <v>252</v>
      </c>
      <c r="F252" s="137"/>
      <c r="G252" s="212">
        <f>G253</f>
        <v>188.2</v>
      </c>
      <c r="H252" s="212">
        <f>H253</f>
        <v>35.9</v>
      </c>
      <c r="I252" s="210">
        <f t="shared" si="17"/>
        <v>19.1</v>
      </c>
    </row>
    <row r="253" spans="1:9" ht="31.5" customHeight="1">
      <c r="A253" s="68" t="s">
        <v>15</v>
      </c>
      <c r="B253" s="119" t="s">
        <v>411</v>
      </c>
      <c r="C253" s="126" t="s">
        <v>380</v>
      </c>
      <c r="D253" s="136" t="s">
        <v>255</v>
      </c>
      <c r="E253" s="137" t="s">
        <v>252</v>
      </c>
      <c r="F253" s="137" t="s">
        <v>16</v>
      </c>
      <c r="G253" s="212">
        <v>188.2</v>
      </c>
      <c r="H253" s="212">
        <v>35.9</v>
      </c>
      <c r="I253" s="210">
        <f t="shared" si="17"/>
        <v>19.1</v>
      </c>
    </row>
    <row r="254" spans="1:9" ht="94.5" customHeight="1">
      <c r="A254" s="70" t="s">
        <v>356</v>
      </c>
      <c r="B254" s="173" t="s">
        <v>238</v>
      </c>
      <c r="C254" s="126"/>
      <c r="D254" s="136"/>
      <c r="E254" s="137"/>
      <c r="F254" s="137"/>
      <c r="G254" s="216">
        <f>G255+G258+G261</f>
        <v>135638</v>
      </c>
      <c r="H254" s="216">
        <f>H255+H258+H261</f>
        <v>28261.6</v>
      </c>
      <c r="I254" s="210">
        <f t="shared" si="17"/>
        <v>20.8</v>
      </c>
    </row>
    <row r="255" spans="1:9" ht="31.5" customHeight="1">
      <c r="A255" s="98" t="s">
        <v>266</v>
      </c>
      <c r="B255" s="181">
        <v>2010104210</v>
      </c>
      <c r="C255" s="182">
        <v>879</v>
      </c>
      <c r="D255" s="136" t="s">
        <v>255</v>
      </c>
      <c r="E255" s="137" t="s">
        <v>264</v>
      </c>
      <c r="F255" s="137"/>
      <c r="G255" s="212">
        <f>G256+G257</f>
        <v>28851.8</v>
      </c>
      <c r="H255" s="212">
        <f>H256+H257</f>
        <v>4561.9</v>
      </c>
      <c r="I255" s="210">
        <f t="shared" si="17"/>
        <v>15.8</v>
      </c>
    </row>
    <row r="256" spans="1:9" ht="31.5" customHeight="1">
      <c r="A256" s="66" t="s">
        <v>289</v>
      </c>
      <c r="B256" s="183">
        <v>2010104210</v>
      </c>
      <c r="C256" s="184" t="s">
        <v>380</v>
      </c>
      <c r="D256" s="136" t="s">
        <v>255</v>
      </c>
      <c r="E256" s="137" t="s">
        <v>264</v>
      </c>
      <c r="F256" s="137" t="s">
        <v>290</v>
      </c>
      <c r="G256" s="212">
        <v>12134.2</v>
      </c>
      <c r="H256" s="213">
        <v>2198.2</v>
      </c>
      <c r="I256" s="210">
        <f t="shared" si="17"/>
        <v>18.1</v>
      </c>
    </row>
    <row r="257" spans="1:9" ht="31.5" customHeight="1">
      <c r="A257" s="66" t="s">
        <v>15</v>
      </c>
      <c r="B257" s="183">
        <v>2010104210</v>
      </c>
      <c r="C257" s="184" t="s">
        <v>380</v>
      </c>
      <c r="D257" s="136" t="s">
        <v>255</v>
      </c>
      <c r="E257" s="137" t="s">
        <v>264</v>
      </c>
      <c r="F257" s="137" t="s">
        <v>16</v>
      </c>
      <c r="G257" s="212">
        <v>16717.6</v>
      </c>
      <c r="H257" s="213">
        <v>2363.7</v>
      </c>
      <c r="I257" s="210">
        <f t="shared" si="17"/>
        <v>14.1</v>
      </c>
    </row>
    <row r="258" spans="1:9" ht="57.75" customHeight="1">
      <c r="A258" s="68" t="s">
        <v>54</v>
      </c>
      <c r="B258" s="183">
        <v>2010170030</v>
      </c>
      <c r="C258" s="185">
        <v>879</v>
      </c>
      <c r="D258" s="136" t="s">
        <v>255</v>
      </c>
      <c r="E258" s="137" t="s">
        <v>264</v>
      </c>
      <c r="F258" s="137"/>
      <c r="G258" s="212">
        <f>G259+G260</f>
        <v>19924.3</v>
      </c>
      <c r="H258" s="212">
        <f>H259+H260</f>
        <v>7488.7</v>
      </c>
      <c r="I258" s="210">
        <f t="shared" si="17"/>
        <v>37.6</v>
      </c>
    </row>
    <row r="259" spans="1:9" ht="31.5" customHeight="1">
      <c r="A259" s="66" t="s">
        <v>289</v>
      </c>
      <c r="B259" s="183">
        <v>2010170030</v>
      </c>
      <c r="C259" s="184" t="s">
        <v>380</v>
      </c>
      <c r="D259" s="136" t="s">
        <v>255</v>
      </c>
      <c r="E259" s="137" t="s">
        <v>264</v>
      </c>
      <c r="F259" s="137" t="s">
        <v>290</v>
      </c>
      <c r="G259" s="212">
        <v>10256.7</v>
      </c>
      <c r="H259" s="212">
        <v>4469.7</v>
      </c>
      <c r="I259" s="210">
        <f t="shared" si="17"/>
        <v>43.6</v>
      </c>
    </row>
    <row r="260" spans="1:9" ht="31.5" customHeight="1">
      <c r="A260" s="66" t="s">
        <v>15</v>
      </c>
      <c r="B260" s="183">
        <v>2010170030</v>
      </c>
      <c r="C260" s="184" t="s">
        <v>380</v>
      </c>
      <c r="D260" s="136" t="s">
        <v>255</v>
      </c>
      <c r="E260" s="137" t="s">
        <v>264</v>
      </c>
      <c r="F260" s="137" t="s">
        <v>16</v>
      </c>
      <c r="G260" s="212">
        <v>9667.6</v>
      </c>
      <c r="H260" s="212">
        <v>3019</v>
      </c>
      <c r="I260" s="210">
        <f t="shared" si="17"/>
        <v>31.2</v>
      </c>
    </row>
    <row r="261" spans="1:9" ht="42" customHeight="1">
      <c r="A261" s="97" t="s">
        <v>13</v>
      </c>
      <c r="B261" s="183">
        <v>2010172010</v>
      </c>
      <c r="C261" s="185">
        <v>879</v>
      </c>
      <c r="D261" s="136" t="s">
        <v>255</v>
      </c>
      <c r="E261" s="137" t="s">
        <v>264</v>
      </c>
      <c r="F261" s="137"/>
      <c r="G261" s="217">
        <f>G262+G263+G264</f>
        <v>86861.9</v>
      </c>
      <c r="H261" s="217">
        <f>H262+H263+H264</f>
        <v>16211</v>
      </c>
      <c r="I261" s="210">
        <f t="shared" si="17"/>
        <v>18.7</v>
      </c>
    </row>
    <row r="262" spans="1:9" ht="31.5" customHeight="1">
      <c r="A262" s="66" t="s">
        <v>289</v>
      </c>
      <c r="B262" s="183">
        <v>2010172010</v>
      </c>
      <c r="C262" s="184" t="s">
        <v>380</v>
      </c>
      <c r="D262" s="136" t="s">
        <v>255</v>
      </c>
      <c r="E262" s="137" t="s">
        <v>264</v>
      </c>
      <c r="F262" s="137" t="s">
        <v>290</v>
      </c>
      <c r="G262" s="212">
        <v>29511.3</v>
      </c>
      <c r="H262" s="213">
        <v>4821.2</v>
      </c>
      <c r="I262" s="210">
        <f t="shared" si="17"/>
        <v>16.3</v>
      </c>
    </row>
    <row r="263" spans="1:9" ht="31.5" customHeight="1">
      <c r="A263" s="66" t="s">
        <v>15</v>
      </c>
      <c r="B263" s="183">
        <v>2010172010</v>
      </c>
      <c r="C263" s="184" t="s">
        <v>380</v>
      </c>
      <c r="D263" s="136" t="s">
        <v>255</v>
      </c>
      <c r="E263" s="137" t="s">
        <v>264</v>
      </c>
      <c r="F263" s="137" t="s">
        <v>16</v>
      </c>
      <c r="G263" s="212">
        <v>56970.2</v>
      </c>
      <c r="H263" s="213">
        <v>11367.5</v>
      </c>
      <c r="I263" s="210">
        <f t="shared" si="17"/>
        <v>20</v>
      </c>
    </row>
    <row r="264" spans="1:9" ht="31.5" customHeight="1">
      <c r="A264" s="66" t="s">
        <v>412</v>
      </c>
      <c r="B264" s="183">
        <v>2010172010</v>
      </c>
      <c r="C264" s="184" t="s">
        <v>381</v>
      </c>
      <c r="D264" s="136" t="s">
        <v>252</v>
      </c>
      <c r="E264" s="137" t="s">
        <v>254</v>
      </c>
      <c r="F264" s="137" t="s">
        <v>295</v>
      </c>
      <c r="G264" s="212">
        <v>380.4</v>
      </c>
      <c r="H264" s="213">
        <v>22.3</v>
      </c>
      <c r="I264" s="210">
        <f t="shared" si="17"/>
        <v>5.9</v>
      </c>
    </row>
    <row r="265" spans="1:9" ht="68.25" customHeight="1">
      <c r="A265" s="86" t="s">
        <v>357</v>
      </c>
      <c r="B265" s="186">
        <v>2010200000</v>
      </c>
      <c r="C265" s="187"/>
      <c r="D265" s="134"/>
      <c r="E265" s="135"/>
      <c r="F265" s="135"/>
      <c r="G265" s="211">
        <f>G266</f>
        <v>3154.8</v>
      </c>
      <c r="H265" s="211">
        <f>H266</f>
        <v>1165.3</v>
      </c>
      <c r="I265" s="210">
        <f t="shared" si="17"/>
        <v>36.9</v>
      </c>
    </row>
    <row r="266" spans="1:9" ht="72.75" customHeight="1">
      <c r="A266" s="100" t="s">
        <v>14</v>
      </c>
      <c r="B266" s="183">
        <v>2010272020</v>
      </c>
      <c r="C266" s="185">
        <v>879</v>
      </c>
      <c r="D266" s="136" t="s">
        <v>255</v>
      </c>
      <c r="E266" s="137" t="s">
        <v>264</v>
      </c>
      <c r="F266" s="137"/>
      <c r="G266" s="212">
        <f>G267+G268</f>
        <v>3154.8</v>
      </c>
      <c r="H266" s="212">
        <f>H267+H268</f>
        <v>1165.3</v>
      </c>
      <c r="I266" s="210">
        <f t="shared" si="17"/>
        <v>36.9</v>
      </c>
    </row>
    <row r="267" spans="1:9" ht="31.5" customHeight="1">
      <c r="A267" s="66" t="s">
        <v>289</v>
      </c>
      <c r="B267" s="183">
        <v>2010272020</v>
      </c>
      <c r="C267" s="184" t="s">
        <v>380</v>
      </c>
      <c r="D267" s="136" t="s">
        <v>255</v>
      </c>
      <c r="E267" s="137" t="s">
        <v>264</v>
      </c>
      <c r="F267" s="137" t="s">
        <v>290</v>
      </c>
      <c r="G267" s="212">
        <v>437.2</v>
      </c>
      <c r="H267" s="213">
        <v>74</v>
      </c>
      <c r="I267" s="210">
        <f t="shared" si="17"/>
        <v>16.9</v>
      </c>
    </row>
    <row r="268" spans="1:9" ht="31.5" customHeight="1">
      <c r="A268" s="89" t="s">
        <v>15</v>
      </c>
      <c r="B268" s="188">
        <v>2010272020</v>
      </c>
      <c r="C268" s="189" t="s">
        <v>380</v>
      </c>
      <c r="D268" s="136" t="s">
        <v>255</v>
      </c>
      <c r="E268" s="137" t="s">
        <v>264</v>
      </c>
      <c r="F268" s="137" t="s">
        <v>16</v>
      </c>
      <c r="G268" s="212">
        <v>2717.6</v>
      </c>
      <c r="H268" s="213">
        <v>1091.3</v>
      </c>
      <c r="I268" s="210">
        <f t="shared" si="17"/>
        <v>40.2</v>
      </c>
    </row>
    <row r="269" spans="1:9" ht="68.25" customHeight="1">
      <c r="A269" s="86" t="s">
        <v>414</v>
      </c>
      <c r="B269" s="187">
        <v>2010300000</v>
      </c>
      <c r="C269" s="190"/>
      <c r="D269" s="134"/>
      <c r="E269" s="135"/>
      <c r="F269" s="135"/>
      <c r="G269" s="211">
        <f>G270</f>
        <v>3661.8</v>
      </c>
      <c r="H269" s="211">
        <f>H270</f>
        <v>1299.2</v>
      </c>
      <c r="I269" s="210">
        <f t="shared" si="17"/>
        <v>35.5</v>
      </c>
    </row>
    <row r="270" spans="1:9" ht="52.5" customHeight="1">
      <c r="A270" s="68" t="s">
        <v>90</v>
      </c>
      <c r="B270" s="185" t="s">
        <v>415</v>
      </c>
      <c r="C270" s="185">
        <v>879</v>
      </c>
      <c r="D270" s="136" t="s">
        <v>255</v>
      </c>
      <c r="E270" s="137" t="s">
        <v>264</v>
      </c>
      <c r="F270" s="137"/>
      <c r="G270" s="212">
        <f>G271+G272</f>
        <v>3661.8</v>
      </c>
      <c r="H270" s="212">
        <f>H271+H272</f>
        <v>1299.2</v>
      </c>
      <c r="I270" s="210">
        <f t="shared" si="17"/>
        <v>35.5</v>
      </c>
    </row>
    <row r="271" spans="1:9" ht="31.5" customHeight="1">
      <c r="A271" s="66" t="s">
        <v>289</v>
      </c>
      <c r="B271" s="185" t="s">
        <v>415</v>
      </c>
      <c r="C271" s="184" t="s">
        <v>380</v>
      </c>
      <c r="D271" s="136" t="s">
        <v>255</v>
      </c>
      <c r="E271" s="137" t="s">
        <v>264</v>
      </c>
      <c r="F271" s="137" t="s">
        <v>290</v>
      </c>
      <c r="G271" s="212">
        <v>355.9</v>
      </c>
      <c r="H271" s="213">
        <v>113.5</v>
      </c>
      <c r="I271" s="210">
        <f t="shared" si="17"/>
        <v>31.9</v>
      </c>
    </row>
    <row r="272" spans="1:9" ht="31.5" customHeight="1">
      <c r="A272" s="66" t="s">
        <v>15</v>
      </c>
      <c r="B272" s="185" t="s">
        <v>415</v>
      </c>
      <c r="C272" s="184" t="s">
        <v>380</v>
      </c>
      <c r="D272" s="136" t="s">
        <v>255</v>
      </c>
      <c r="E272" s="137" t="s">
        <v>264</v>
      </c>
      <c r="F272" s="137" t="s">
        <v>16</v>
      </c>
      <c r="G272" s="212">
        <v>3305.9</v>
      </c>
      <c r="H272" s="213">
        <v>1185.7</v>
      </c>
      <c r="I272" s="210">
        <f t="shared" si="17"/>
        <v>35.9</v>
      </c>
    </row>
    <row r="273" spans="1:9" ht="44.25" customHeight="1">
      <c r="A273" s="86" t="s">
        <v>520</v>
      </c>
      <c r="B273" s="186">
        <v>2010400000</v>
      </c>
      <c r="C273" s="184"/>
      <c r="D273" s="136"/>
      <c r="E273" s="137"/>
      <c r="F273" s="137"/>
      <c r="G273" s="211">
        <f>G274+G278</f>
        <v>23264.6</v>
      </c>
      <c r="H273" s="211">
        <f>H274+H278</f>
        <v>4901.4</v>
      </c>
      <c r="I273" s="210">
        <f t="shared" si="17"/>
        <v>21.1</v>
      </c>
    </row>
    <row r="274" spans="1:9" ht="31.5" customHeight="1">
      <c r="A274" s="66" t="s">
        <v>265</v>
      </c>
      <c r="B274" s="139" t="s">
        <v>467</v>
      </c>
      <c r="C274" s="184"/>
      <c r="D274" s="136"/>
      <c r="E274" s="137"/>
      <c r="F274" s="137"/>
      <c r="G274" s="212">
        <f>G275+G276+G277</f>
        <v>13528.6</v>
      </c>
      <c r="H274" s="212">
        <f>H275+H276+H277</f>
        <v>4374</v>
      </c>
      <c r="I274" s="210">
        <f t="shared" si="17"/>
        <v>32.3</v>
      </c>
    </row>
    <row r="275" spans="1:9" ht="31.5" customHeight="1">
      <c r="A275" s="66" t="s">
        <v>289</v>
      </c>
      <c r="B275" s="139" t="s">
        <v>467</v>
      </c>
      <c r="C275" s="119" t="s">
        <v>380</v>
      </c>
      <c r="D275" s="136" t="s">
        <v>255</v>
      </c>
      <c r="E275" s="137" t="s">
        <v>273</v>
      </c>
      <c r="F275" s="137" t="s">
        <v>290</v>
      </c>
      <c r="G275" s="217">
        <v>2570.7</v>
      </c>
      <c r="H275" s="213">
        <v>0</v>
      </c>
      <c r="I275" s="210">
        <f t="shared" si="17"/>
        <v>0</v>
      </c>
    </row>
    <row r="276" spans="1:9" ht="31.5" customHeight="1">
      <c r="A276" s="66" t="s">
        <v>289</v>
      </c>
      <c r="B276" s="139" t="s">
        <v>467</v>
      </c>
      <c r="C276" s="119" t="s">
        <v>379</v>
      </c>
      <c r="D276" s="136" t="s">
        <v>255</v>
      </c>
      <c r="E276" s="137" t="s">
        <v>273</v>
      </c>
      <c r="F276" s="137" t="s">
        <v>290</v>
      </c>
      <c r="G276" s="217">
        <v>4354.7</v>
      </c>
      <c r="H276" s="213">
        <v>557.7</v>
      </c>
      <c r="I276" s="210">
        <f t="shared" si="17"/>
        <v>12.8</v>
      </c>
    </row>
    <row r="277" spans="1:9" ht="31.5" customHeight="1">
      <c r="A277" s="66" t="s">
        <v>15</v>
      </c>
      <c r="B277" s="139" t="s">
        <v>467</v>
      </c>
      <c r="C277" s="119" t="s">
        <v>379</v>
      </c>
      <c r="D277" s="136" t="s">
        <v>255</v>
      </c>
      <c r="E277" s="137" t="s">
        <v>273</v>
      </c>
      <c r="F277" s="137" t="s">
        <v>16</v>
      </c>
      <c r="G277" s="217">
        <v>6603.2</v>
      </c>
      <c r="H277" s="213">
        <v>3816.3</v>
      </c>
      <c r="I277" s="210">
        <f t="shared" si="17"/>
        <v>57.8</v>
      </c>
    </row>
    <row r="278" spans="1:9" ht="58.5" customHeight="1">
      <c r="A278" s="68" t="s">
        <v>54</v>
      </c>
      <c r="B278" s="139" t="s">
        <v>468</v>
      </c>
      <c r="C278" s="184"/>
      <c r="D278" s="136"/>
      <c r="E278" s="137"/>
      <c r="F278" s="137"/>
      <c r="G278" s="217">
        <f>G279+G280+G285</f>
        <v>9736</v>
      </c>
      <c r="H278" s="217">
        <f>H279+H280+H285</f>
        <v>527.4</v>
      </c>
      <c r="I278" s="210">
        <f t="shared" si="17"/>
        <v>5.4</v>
      </c>
    </row>
    <row r="279" spans="1:9" ht="31.5" customHeight="1">
      <c r="A279" s="66" t="s">
        <v>289</v>
      </c>
      <c r="B279" s="139" t="s">
        <v>468</v>
      </c>
      <c r="C279" s="119" t="s">
        <v>380</v>
      </c>
      <c r="D279" s="136" t="s">
        <v>255</v>
      </c>
      <c r="E279" s="137" t="s">
        <v>273</v>
      </c>
      <c r="F279" s="137" t="s">
        <v>290</v>
      </c>
      <c r="G279" s="217">
        <v>1094.8</v>
      </c>
      <c r="H279" s="213">
        <v>227.4</v>
      </c>
      <c r="I279" s="210">
        <f t="shared" si="17"/>
        <v>20.8</v>
      </c>
    </row>
    <row r="280" spans="1:9" ht="31.5" customHeight="1">
      <c r="A280" s="89" t="s">
        <v>289</v>
      </c>
      <c r="B280" s="139" t="s">
        <v>468</v>
      </c>
      <c r="C280" s="119" t="s">
        <v>379</v>
      </c>
      <c r="D280" s="136" t="s">
        <v>255</v>
      </c>
      <c r="E280" s="137" t="s">
        <v>273</v>
      </c>
      <c r="F280" s="137" t="s">
        <v>290</v>
      </c>
      <c r="G280" s="212">
        <v>3484.7</v>
      </c>
      <c r="H280" s="213">
        <v>300</v>
      </c>
      <c r="I280" s="210">
        <f t="shared" si="17"/>
        <v>8.6</v>
      </c>
    </row>
    <row r="281" spans="1:9" ht="31.5" customHeight="1" hidden="1">
      <c r="A281" s="95" t="s">
        <v>25</v>
      </c>
      <c r="B281" s="191" t="s">
        <v>238</v>
      </c>
      <c r="C281" s="124"/>
      <c r="D281" s="192" t="s">
        <v>255</v>
      </c>
      <c r="E281" s="193" t="s">
        <v>273</v>
      </c>
      <c r="F281" s="193"/>
      <c r="G281" s="225" t="e">
        <f>G282+#REF!</f>
        <v>#REF!</v>
      </c>
      <c r="H281" s="225" t="e">
        <f>H282+#REF!</f>
        <v>#REF!</v>
      </c>
      <c r="I281" s="210" t="e">
        <f t="shared" si="17"/>
        <v>#REF!</v>
      </c>
    </row>
    <row r="282" spans="1:9" ht="1.5" customHeight="1" hidden="1">
      <c r="A282" s="85" t="s">
        <v>265</v>
      </c>
      <c r="B282" s="194" t="s">
        <v>243</v>
      </c>
      <c r="C282" s="127"/>
      <c r="D282" s="192"/>
      <c r="E282" s="193"/>
      <c r="F282" s="193"/>
      <c r="G282" s="225">
        <f>G283</f>
        <v>0</v>
      </c>
      <c r="H282" s="225">
        <f>H283</f>
        <v>0</v>
      </c>
      <c r="I282" s="210" t="e">
        <f t="shared" si="17"/>
        <v>#DIV/0!</v>
      </c>
    </row>
    <row r="283" spans="1:9" ht="31.5" customHeight="1" hidden="1">
      <c r="A283" s="85" t="s">
        <v>289</v>
      </c>
      <c r="B283" s="194" t="s">
        <v>243</v>
      </c>
      <c r="C283" s="127" t="s">
        <v>104</v>
      </c>
      <c r="D283" s="192" t="s">
        <v>255</v>
      </c>
      <c r="E283" s="193" t="s">
        <v>273</v>
      </c>
      <c r="F283" s="193" t="s">
        <v>290</v>
      </c>
      <c r="G283" s="225">
        <v>0</v>
      </c>
      <c r="H283" s="226">
        <v>0</v>
      </c>
      <c r="I283" s="210" t="e">
        <f t="shared" si="17"/>
        <v>#DIV/0!</v>
      </c>
    </row>
    <row r="284" spans="1:9" ht="31.5" customHeight="1" hidden="1">
      <c r="A284" s="87" t="s">
        <v>289</v>
      </c>
      <c r="B284" s="195" t="s">
        <v>243</v>
      </c>
      <c r="C284" s="127" t="s">
        <v>103</v>
      </c>
      <c r="D284" s="192" t="s">
        <v>255</v>
      </c>
      <c r="E284" s="193" t="s">
        <v>273</v>
      </c>
      <c r="F284" s="193" t="s">
        <v>290</v>
      </c>
      <c r="G284" s="225">
        <v>0</v>
      </c>
      <c r="H284" s="226">
        <v>0</v>
      </c>
      <c r="I284" s="210" t="e">
        <f t="shared" si="17"/>
        <v>#DIV/0!</v>
      </c>
    </row>
    <row r="285" spans="1:9" ht="31.5" customHeight="1">
      <c r="A285" s="66" t="s">
        <v>15</v>
      </c>
      <c r="B285" s="139" t="s">
        <v>468</v>
      </c>
      <c r="C285" s="175" t="s">
        <v>379</v>
      </c>
      <c r="D285" s="167" t="s">
        <v>255</v>
      </c>
      <c r="E285" s="168" t="s">
        <v>273</v>
      </c>
      <c r="F285" s="168" t="s">
        <v>16</v>
      </c>
      <c r="G285" s="217">
        <v>5156.5</v>
      </c>
      <c r="H285" s="221">
        <v>0</v>
      </c>
      <c r="I285" s="210">
        <f t="shared" si="17"/>
        <v>0</v>
      </c>
    </row>
    <row r="286" spans="1:9" ht="117.75" customHeight="1">
      <c r="A286" s="86" t="s">
        <v>416</v>
      </c>
      <c r="B286" s="122" t="s">
        <v>417</v>
      </c>
      <c r="C286" s="122"/>
      <c r="D286" s="134"/>
      <c r="E286" s="135"/>
      <c r="F286" s="135"/>
      <c r="G286" s="211">
        <f>G287</f>
        <v>5057.1</v>
      </c>
      <c r="H286" s="211">
        <f>H287</f>
        <v>1264.2</v>
      </c>
      <c r="I286" s="210">
        <f t="shared" si="17"/>
        <v>25</v>
      </c>
    </row>
    <row r="287" spans="1:9" ht="54.75" customHeight="1">
      <c r="A287" s="68" t="s">
        <v>101</v>
      </c>
      <c r="B287" s="185">
        <v>2010653031</v>
      </c>
      <c r="C287" s="185">
        <v>879</v>
      </c>
      <c r="D287" s="136" t="s">
        <v>255</v>
      </c>
      <c r="E287" s="137" t="s">
        <v>264</v>
      </c>
      <c r="F287" s="137"/>
      <c r="G287" s="212">
        <f>G288+G289</f>
        <v>5057.1</v>
      </c>
      <c r="H287" s="212">
        <f>H288+H289</f>
        <v>1264.2</v>
      </c>
      <c r="I287" s="210">
        <f t="shared" si="17"/>
        <v>25</v>
      </c>
    </row>
    <row r="288" spans="1:9" ht="31.5" customHeight="1">
      <c r="A288" s="66" t="s">
        <v>289</v>
      </c>
      <c r="B288" s="185">
        <v>2010653031</v>
      </c>
      <c r="C288" s="184" t="s">
        <v>380</v>
      </c>
      <c r="D288" s="136" t="s">
        <v>255</v>
      </c>
      <c r="E288" s="137" t="s">
        <v>264</v>
      </c>
      <c r="F288" s="137" t="s">
        <v>290</v>
      </c>
      <c r="G288" s="212">
        <v>1886.6</v>
      </c>
      <c r="H288" s="213">
        <v>471.6</v>
      </c>
      <c r="I288" s="210">
        <f t="shared" si="17"/>
        <v>25</v>
      </c>
    </row>
    <row r="289" spans="1:9" ht="31.5" customHeight="1">
      <c r="A289" s="66" t="s">
        <v>15</v>
      </c>
      <c r="B289" s="185">
        <v>2010653031</v>
      </c>
      <c r="C289" s="184" t="s">
        <v>380</v>
      </c>
      <c r="D289" s="136" t="s">
        <v>255</v>
      </c>
      <c r="E289" s="137" t="s">
        <v>264</v>
      </c>
      <c r="F289" s="137" t="s">
        <v>16</v>
      </c>
      <c r="G289" s="212">
        <v>3170.5</v>
      </c>
      <c r="H289" s="213">
        <v>792.6</v>
      </c>
      <c r="I289" s="210">
        <f t="shared" si="17"/>
        <v>25</v>
      </c>
    </row>
    <row r="290" spans="1:9" ht="85.5" customHeight="1">
      <c r="A290" s="99" t="s">
        <v>418</v>
      </c>
      <c r="B290" s="187">
        <v>2010700000</v>
      </c>
      <c r="C290" s="190"/>
      <c r="D290" s="134"/>
      <c r="E290" s="135"/>
      <c r="F290" s="135"/>
      <c r="G290" s="211">
        <f>G291</f>
        <v>1272.6</v>
      </c>
      <c r="H290" s="211">
        <f>H291</f>
        <v>480.3</v>
      </c>
      <c r="I290" s="210">
        <f t="shared" si="17"/>
        <v>37.7</v>
      </c>
    </row>
    <row r="291" spans="1:9" ht="82.5" customHeight="1">
      <c r="A291" s="68" t="s">
        <v>321</v>
      </c>
      <c r="B291" s="185" t="s">
        <v>411</v>
      </c>
      <c r="C291" s="119" t="s">
        <v>380</v>
      </c>
      <c r="D291" s="136" t="s">
        <v>255</v>
      </c>
      <c r="E291" s="137" t="s">
        <v>264</v>
      </c>
      <c r="F291" s="137"/>
      <c r="G291" s="212">
        <f>G292+G293</f>
        <v>1272.6</v>
      </c>
      <c r="H291" s="212">
        <f>H292+H293</f>
        <v>480.3</v>
      </c>
      <c r="I291" s="210">
        <f t="shared" si="17"/>
        <v>37.7</v>
      </c>
    </row>
    <row r="292" spans="1:9" ht="33" customHeight="1">
      <c r="A292" s="66" t="s">
        <v>289</v>
      </c>
      <c r="B292" s="185" t="s">
        <v>411</v>
      </c>
      <c r="C292" s="119" t="s">
        <v>380</v>
      </c>
      <c r="D292" s="136" t="s">
        <v>255</v>
      </c>
      <c r="E292" s="137" t="s">
        <v>264</v>
      </c>
      <c r="F292" s="137" t="s">
        <v>290</v>
      </c>
      <c r="G292" s="212">
        <v>338.5</v>
      </c>
      <c r="H292" s="213">
        <v>91.4</v>
      </c>
      <c r="I292" s="210">
        <f t="shared" si="17"/>
        <v>27</v>
      </c>
    </row>
    <row r="293" spans="1:9" ht="31.5" customHeight="1">
      <c r="A293" s="66" t="s">
        <v>15</v>
      </c>
      <c r="B293" s="185" t="s">
        <v>411</v>
      </c>
      <c r="C293" s="119" t="s">
        <v>380</v>
      </c>
      <c r="D293" s="136" t="s">
        <v>255</v>
      </c>
      <c r="E293" s="137" t="s">
        <v>264</v>
      </c>
      <c r="F293" s="137" t="s">
        <v>16</v>
      </c>
      <c r="G293" s="212">
        <v>934.1</v>
      </c>
      <c r="H293" s="213">
        <v>388.9</v>
      </c>
      <c r="I293" s="210">
        <f t="shared" si="17"/>
        <v>41.6</v>
      </c>
    </row>
    <row r="294" spans="1:9" ht="79.5" customHeight="1">
      <c r="A294" s="107" t="s">
        <v>463</v>
      </c>
      <c r="B294" s="186" t="s">
        <v>479</v>
      </c>
      <c r="C294" s="190"/>
      <c r="D294" s="134"/>
      <c r="E294" s="135"/>
      <c r="F294" s="135"/>
      <c r="G294" s="220">
        <f>G295</f>
        <v>313.1</v>
      </c>
      <c r="H294" s="220">
        <f>H295</f>
        <v>86.4</v>
      </c>
      <c r="I294" s="210">
        <f aca="true" t="shared" si="19" ref="I294:I357">H294/G294*100</f>
        <v>27.6</v>
      </c>
    </row>
    <row r="295" spans="1:9" ht="62.25" customHeight="1">
      <c r="A295" s="113" t="s">
        <v>464</v>
      </c>
      <c r="B295" s="183" t="s">
        <v>480</v>
      </c>
      <c r="C295" s="184" t="s">
        <v>380</v>
      </c>
      <c r="D295" s="136" t="s">
        <v>255</v>
      </c>
      <c r="E295" s="137" t="s">
        <v>264</v>
      </c>
      <c r="F295" s="137"/>
      <c r="G295" s="212">
        <f>G296</f>
        <v>313.1</v>
      </c>
      <c r="H295" s="212">
        <f>H296</f>
        <v>86.4</v>
      </c>
      <c r="I295" s="210">
        <f t="shared" si="19"/>
        <v>27.6</v>
      </c>
    </row>
    <row r="296" spans="1:9" ht="31.5" customHeight="1">
      <c r="A296" s="89" t="s">
        <v>413</v>
      </c>
      <c r="B296" s="183" t="s">
        <v>480</v>
      </c>
      <c r="C296" s="184" t="s">
        <v>380</v>
      </c>
      <c r="D296" s="136" t="s">
        <v>255</v>
      </c>
      <c r="E296" s="137" t="s">
        <v>264</v>
      </c>
      <c r="F296" s="137" t="s">
        <v>16</v>
      </c>
      <c r="G296" s="212">
        <v>313.1</v>
      </c>
      <c r="H296" s="213">
        <v>86.4</v>
      </c>
      <c r="I296" s="210">
        <f t="shared" si="19"/>
        <v>27.6</v>
      </c>
    </row>
    <row r="297" spans="1:9" ht="66" customHeight="1">
      <c r="A297" s="86" t="s">
        <v>488</v>
      </c>
      <c r="B297" s="196">
        <v>2010900000</v>
      </c>
      <c r="C297" s="184"/>
      <c r="D297" s="136"/>
      <c r="E297" s="137"/>
      <c r="F297" s="137"/>
      <c r="G297" s="211">
        <f>G298</f>
        <v>2887.4</v>
      </c>
      <c r="H297" s="211">
        <f>H298</f>
        <v>757.5</v>
      </c>
      <c r="I297" s="210">
        <f t="shared" si="19"/>
        <v>26.2</v>
      </c>
    </row>
    <row r="298" spans="1:9" ht="46.5" customHeight="1">
      <c r="A298" s="68" t="s">
        <v>489</v>
      </c>
      <c r="B298" s="197">
        <v>2010904230</v>
      </c>
      <c r="C298" s="184" t="s">
        <v>380</v>
      </c>
      <c r="D298" s="136" t="s">
        <v>255</v>
      </c>
      <c r="E298" s="137" t="s">
        <v>273</v>
      </c>
      <c r="F298" s="137"/>
      <c r="G298" s="212">
        <f>G299</f>
        <v>2887.4</v>
      </c>
      <c r="H298" s="212">
        <f>H299</f>
        <v>757.5</v>
      </c>
      <c r="I298" s="210">
        <f t="shared" si="19"/>
        <v>26.2</v>
      </c>
    </row>
    <row r="299" spans="1:9" ht="31.5" customHeight="1">
      <c r="A299" s="66" t="s">
        <v>490</v>
      </c>
      <c r="B299" s="197">
        <v>2010904230</v>
      </c>
      <c r="C299" s="184" t="s">
        <v>380</v>
      </c>
      <c r="D299" s="136" t="s">
        <v>255</v>
      </c>
      <c r="E299" s="137" t="s">
        <v>273</v>
      </c>
      <c r="F299" s="137" t="s">
        <v>290</v>
      </c>
      <c r="G299" s="212">
        <v>2887.4</v>
      </c>
      <c r="H299" s="213">
        <v>757.5</v>
      </c>
      <c r="I299" s="210">
        <f t="shared" si="19"/>
        <v>26.2</v>
      </c>
    </row>
    <row r="300" spans="1:9" ht="105.75" customHeight="1">
      <c r="A300" s="86" t="s">
        <v>517</v>
      </c>
      <c r="B300" s="196">
        <v>2011000000</v>
      </c>
      <c r="C300" s="237"/>
      <c r="D300" s="155"/>
      <c r="E300" s="156"/>
      <c r="F300" s="156"/>
      <c r="G300" s="211">
        <f>G301</f>
        <v>102</v>
      </c>
      <c r="H300" s="211">
        <f>H301</f>
        <v>0</v>
      </c>
      <c r="I300" s="210">
        <f t="shared" si="19"/>
        <v>0</v>
      </c>
    </row>
    <row r="301" spans="1:9" ht="78.75" customHeight="1">
      <c r="A301" s="68" t="s">
        <v>518</v>
      </c>
      <c r="B301" s="197" t="s">
        <v>519</v>
      </c>
      <c r="C301" s="184" t="s">
        <v>380</v>
      </c>
      <c r="D301" s="136" t="s">
        <v>255</v>
      </c>
      <c r="E301" s="137" t="s">
        <v>252</v>
      </c>
      <c r="F301" s="137"/>
      <c r="G301" s="212">
        <f>G302</f>
        <v>102</v>
      </c>
      <c r="H301" s="212">
        <f>H302</f>
        <v>0</v>
      </c>
      <c r="I301" s="210">
        <f t="shared" si="19"/>
        <v>0</v>
      </c>
    </row>
    <row r="302" spans="1:9" ht="31.5" customHeight="1">
      <c r="A302" s="66" t="s">
        <v>15</v>
      </c>
      <c r="B302" s="197" t="s">
        <v>519</v>
      </c>
      <c r="C302" s="184" t="s">
        <v>380</v>
      </c>
      <c r="D302" s="136" t="s">
        <v>255</v>
      </c>
      <c r="E302" s="137" t="s">
        <v>252</v>
      </c>
      <c r="F302" s="137" t="s">
        <v>16</v>
      </c>
      <c r="G302" s="212">
        <v>102</v>
      </c>
      <c r="H302" s="213">
        <v>0</v>
      </c>
      <c r="I302" s="210">
        <f t="shared" si="19"/>
        <v>0</v>
      </c>
    </row>
    <row r="303" spans="1:9" ht="49.5" customHeight="1">
      <c r="A303" s="101" t="s">
        <v>244</v>
      </c>
      <c r="B303" s="173" t="s">
        <v>245</v>
      </c>
      <c r="C303" s="123"/>
      <c r="D303" s="136"/>
      <c r="E303" s="137"/>
      <c r="F303" s="137"/>
      <c r="G303" s="216">
        <f>G304+G307+G318+G321+G325+G330+G333</f>
        <v>13003.1</v>
      </c>
      <c r="H303" s="216">
        <f>H304+H307+H318+H321+H325+H330+H333</f>
        <v>2514.9</v>
      </c>
      <c r="I303" s="210">
        <f t="shared" si="19"/>
        <v>19.3</v>
      </c>
    </row>
    <row r="304" spans="1:9" ht="60.75" customHeight="1">
      <c r="A304" s="86" t="s">
        <v>360</v>
      </c>
      <c r="B304" s="174" t="s">
        <v>119</v>
      </c>
      <c r="C304" s="122"/>
      <c r="D304" s="160"/>
      <c r="E304" s="161"/>
      <c r="F304" s="161"/>
      <c r="G304" s="211">
        <f>G305</f>
        <v>272</v>
      </c>
      <c r="H304" s="211">
        <f>H305</f>
        <v>65.6</v>
      </c>
      <c r="I304" s="210">
        <f t="shared" si="19"/>
        <v>24.1</v>
      </c>
    </row>
    <row r="305" spans="1:9" ht="49.5" customHeight="1">
      <c r="A305" s="68" t="s">
        <v>99</v>
      </c>
      <c r="B305" s="139" t="s">
        <v>419</v>
      </c>
      <c r="C305" s="119" t="s">
        <v>380</v>
      </c>
      <c r="D305" s="136" t="s">
        <v>255</v>
      </c>
      <c r="E305" s="137" t="s">
        <v>259</v>
      </c>
      <c r="F305" s="137"/>
      <c r="G305" s="212">
        <f>G306</f>
        <v>272</v>
      </c>
      <c r="H305" s="212">
        <f>H306</f>
        <v>65.6</v>
      </c>
      <c r="I305" s="210">
        <f t="shared" si="19"/>
        <v>24.1</v>
      </c>
    </row>
    <row r="306" spans="1:9" ht="49.5" customHeight="1">
      <c r="A306" s="66" t="s">
        <v>217</v>
      </c>
      <c r="B306" s="139" t="s">
        <v>419</v>
      </c>
      <c r="C306" s="119" t="s">
        <v>380</v>
      </c>
      <c r="D306" s="136" t="s">
        <v>255</v>
      </c>
      <c r="E306" s="137" t="s">
        <v>259</v>
      </c>
      <c r="F306" s="137" t="s">
        <v>261</v>
      </c>
      <c r="G306" s="212">
        <v>272</v>
      </c>
      <c r="H306" s="213">
        <v>65.6</v>
      </c>
      <c r="I306" s="210">
        <f t="shared" si="19"/>
        <v>24.1</v>
      </c>
    </row>
    <row r="307" spans="1:9" ht="28.5" customHeight="1">
      <c r="A307" s="104" t="s">
        <v>359</v>
      </c>
      <c r="B307" s="174" t="s">
        <v>123</v>
      </c>
      <c r="C307" s="122"/>
      <c r="D307" s="160"/>
      <c r="E307" s="161"/>
      <c r="F307" s="161"/>
      <c r="G307" s="211">
        <f>G310+G312+G316</f>
        <v>1371</v>
      </c>
      <c r="H307" s="211">
        <f>H310+H312+H316</f>
        <v>730.5</v>
      </c>
      <c r="I307" s="210">
        <f t="shared" si="19"/>
        <v>53.3</v>
      </c>
    </row>
    <row r="308" spans="1:9" ht="31.5" customHeight="1" hidden="1">
      <c r="A308" s="66" t="s">
        <v>239</v>
      </c>
      <c r="B308" s="139" t="s">
        <v>121</v>
      </c>
      <c r="C308" s="119"/>
      <c r="D308" s="136" t="s">
        <v>255</v>
      </c>
      <c r="E308" s="137"/>
      <c r="F308" s="137"/>
      <c r="G308" s="212">
        <f>G309+G315</f>
        <v>2972</v>
      </c>
      <c r="H308" s="212">
        <f>H309+H315</f>
        <v>730.5</v>
      </c>
      <c r="I308" s="210">
        <f t="shared" si="19"/>
        <v>24.6</v>
      </c>
    </row>
    <row r="309" spans="1:9" ht="31.5" customHeight="1" hidden="1">
      <c r="A309" s="66" t="s">
        <v>293</v>
      </c>
      <c r="B309" s="139" t="s">
        <v>121</v>
      </c>
      <c r="C309" s="119"/>
      <c r="D309" s="136" t="s">
        <v>255</v>
      </c>
      <c r="E309" s="137" t="s">
        <v>255</v>
      </c>
      <c r="F309" s="137"/>
      <c r="G309" s="212">
        <f>G310+G312</f>
        <v>180</v>
      </c>
      <c r="H309" s="212">
        <f>H310+H312</f>
        <v>0</v>
      </c>
      <c r="I309" s="210">
        <f t="shared" si="19"/>
        <v>0</v>
      </c>
    </row>
    <row r="310" spans="1:9" ht="31.5" customHeight="1">
      <c r="A310" s="102" t="s">
        <v>291</v>
      </c>
      <c r="B310" s="139" t="s">
        <v>420</v>
      </c>
      <c r="C310" s="119" t="s">
        <v>380</v>
      </c>
      <c r="D310" s="136" t="s">
        <v>255</v>
      </c>
      <c r="E310" s="137" t="s">
        <v>255</v>
      </c>
      <c r="F310" s="137"/>
      <c r="G310" s="212">
        <f>G311</f>
        <v>45</v>
      </c>
      <c r="H310" s="212">
        <f>H311</f>
        <v>0</v>
      </c>
      <c r="I310" s="210">
        <f t="shared" si="19"/>
        <v>0</v>
      </c>
    </row>
    <row r="311" spans="1:9" ht="31.5" customHeight="1">
      <c r="A311" s="66" t="s">
        <v>15</v>
      </c>
      <c r="B311" s="139" t="s">
        <v>420</v>
      </c>
      <c r="C311" s="119" t="s">
        <v>380</v>
      </c>
      <c r="D311" s="136" t="s">
        <v>255</v>
      </c>
      <c r="E311" s="137" t="s">
        <v>255</v>
      </c>
      <c r="F311" s="137" t="s">
        <v>16</v>
      </c>
      <c r="G311" s="212">
        <v>45</v>
      </c>
      <c r="H311" s="212">
        <v>0</v>
      </c>
      <c r="I311" s="210">
        <f t="shared" si="19"/>
        <v>0</v>
      </c>
    </row>
    <row r="312" spans="1:9" ht="31.5" customHeight="1">
      <c r="A312" s="66" t="s">
        <v>266</v>
      </c>
      <c r="B312" s="139" t="s">
        <v>421</v>
      </c>
      <c r="C312" s="119" t="s">
        <v>380</v>
      </c>
      <c r="D312" s="136" t="s">
        <v>255</v>
      </c>
      <c r="E312" s="137" t="s">
        <v>255</v>
      </c>
      <c r="F312" s="137"/>
      <c r="G312" s="212">
        <f>G313+G314</f>
        <v>135</v>
      </c>
      <c r="H312" s="212">
        <f>H313+H314</f>
        <v>0</v>
      </c>
      <c r="I312" s="210">
        <f t="shared" si="19"/>
        <v>0</v>
      </c>
    </row>
    <row r="313" spans="1:9" ht="31.5" customHeight="1">
      <c r="A313" s="66" t="s">
        <v>289</v>
      </c>
      <c r="B313" s="139" t="s">
        <v>421</v>
      </c>
      <c r="C313" s="119" t="s">
        <v>380</v>
      </c>
      <c r="D313" s="136" t="s">
        <v>255</v>
      </c>
      <c r="E313" s="137" t="s">
        <v>255</v>
      </c>
      <c r="F313" s="137" t="s">
        <v>290</v>
      </c>
      <c r="G313" s="212">
        <v>45</v>
      </c>
      <c r="H313" s="212">
        <v>0</v>
      </c>
      <c r="I313" s="210">
        <f t="shared" si="19"/>
        <v>0</v>
      </c>
    </row>
    <row r="314" spans="1:9" ht="31.5" customHeight="1">
      <c r="A314" s="66" t="s">
        <v>15</v>
      </c>
      <c r="B314" s="139" t="s">
        <v>421</v>
      </c>
      <c r="C314" s="119" t="s">
        <v>380</v>
      </c>
      <c r="D314" s="136" t="s">
        <v>255</v>
      </c>
      <c r="E314" s="137" t="s">
        <v>255</v>
      </c>
      <c r="F314" s="137" t="s">
        <v>16</v>
      </c>
      <c r="G314" s="212">
        <v>90</v>
      </c>
      <c r="H314" s="212">
        <v>0</v>
      </c>
      <c r="I314" s="210">
        <f t="shared" si="19"/>
        <v>0</v>
      </c>
    </row>
    <row r="315" spans="1:9" ht="1.5" customHeight="1">
      <c r="A315" s="66" t="s">
        <v>284</v>
      </c>
      <c r="B315" s="139" t="s">
        <v>121</v>
      </c>
      <c r="C315" s="119"/>
      <c r="D315" s="136" t="s">
        <v>255</v>
      </c>
      <c r="E315" s="137" t="s">
        <v>259</v>
      </c>
      <c r="F315" s="137"/>
      <c r="G315" s="212">
        <f>G316+G319</f>
        <v>2792</v>
      </c>
      <c r="H315" s="212">
        <f>H316+H319</f>
        <v>730.5</v>
      </c>
      <c r="I315" s="210">
        <f t="shared" si="19"/>
        <v>26.2</v>
      </c>
    </row>
    <row r="316" spans="1:9" ht="48" customHeight="1">
      <c r="A316" s="68" t="s">
        <v>285</v>
      </c>
      <c r="B316" s="139" t="s">
        <v>122</v>
      </c>
      <c r="C316" s="119" t="s">
        <v>380</v>
      </c>
      <c r="D316" s="136" t="s">
        <v>255</v>
      </c>
      <c r="E316" s="137" t="s">
        <v>259</v>
      </c>
      <c r="F316" s="137"/>
      <c r="G316" s="212">
        <f>G317</f>
        <v>1191</v>
      </c>
      <c r="H316" s="212">
        <f>H317</f>
        <v>730.5</v>
      </c>
      <c r="I316" s="210">
        <f t="shared" si="19"/>
        <v>61.3</v>
      </c>
    </row>
    <row r="317" spans="1:9" ht="31.5" customHeight="1">
      <c r="A317" s="66" t="s">
        <v>15</v>
      </c>
      <c r="B317" s="139" t="s">
        <v>122</v>
      </c>
      <c r="C317" s="119" t="s">
        <v>380</v>
      </c>
      <c r="D317" s="136" t="s">
        <v>255</v>
      </c>
      <c r="E317" s="137" t="s">
        <v>259</v>
      </c>
      <c r="F317" s="137" t="s">
        <v>16</v>
      </c>
      <c r="G317" s="212">
        <v>1191</v>
      </c>
      <c r="H317" s="213">
        <v>730.5</v>
      </c>
      <c r="I317" s="210">
        <f t="shared" si="19"/>
        <v>61.3</v>
      </c>
    </row>
    <row r="318" spans="1:9" ht="51" customHeight="1">
      <c r="A318" s="103" t="s">
        <v>422</v>
      </c>
      <c r="B318" s="174" t="s">
        <v>124</v>
      </c>
      <c r="C318" s="122"/>
      <c r="D318" s="134"/>
      <c r="E318" s="135"/>
      <c r="F318" s="135"/>
      <c r="G318" s="211">
        <f>G319</f>
        <v>1601</v>
      </c>
      <c r="H318" s="211">
        <f>H319</f>
        <v>0</v>
      </c>
      <c r="I318" s="210">
        <f t="shared" si="19"/>
        <v>0</v>
      </c>
    </row>
    <row r="319" spans="1:9" ht="88.5" customHeight="1">
      <c r="A319" s="66" t="s">
        <v>98</v>
      </c>
      <c r="B319" s="139" t="s">
        <v>423</v>
      </c>
      <c r="C319" s="119" t="s">
        <v>380</v>
      </c>
      <c r="D319" s="136" t="s">
        <v>255</v>
      </c>
      <c r="E319" s="137" t="s">
        <v>259</v>
      </c>
      <c r="F319" s="137"/>
      <c r="G319" s="212">
        <f>G320</f>
        <v>1601</v>
      </c>
      <c r="H319" s="212">
        <f>H320</f>
        <v>0</v>
      </c>
      <c r="I319" s="210">
        <f t="shared" si="19"/>
        <v>0</v>
      </c>
    </row>
    <row r="320" spans="1:9" ht="31.5" customHeight="1">
      <c r="A320" s="66" t="s">
        <v>15</v>
      </c>
      <c r="B320" s="139" t="s">
        <v>423</v>
      </c>
      <c r="C320" s="119" t="s">
        <v>380</v>
      </c>
      <c r="D320" s="136" t="s">
        <v>255</v>
      </c>
      <c r="E320" s="137" t="s">
        <v>259</v>
      </c>
      <c r="F320" s="137" t="s">
        <v>16</v>
      </c>
      <c r="G320" s="212">
        <v>1601</v>
      </c>
      <c r="H320" s="213">
        <v>0</v>
      </c>
      <c r="I320" s="210">
        <f t="shared" si="19"/>
        <v>0</v>
      </c>
    </row>
    <row r="321" spans="1:9" ht="88.5" customHeight="1">
      <c r="A321" s="86" t="s">
        <v>426</v>
      </c>
      <c r="B321" s="186">
        <v>2020200000</v>
      </c>
      <c r="C321" s="187"/>
      <c r="D321" s="160"/>
      <c r="E321" s="161"/>
      <c r="F321" s="161"/>
      <c r="G321" s="211">
        <f>G322</f>
        <v>1081</v>
      </c>
      <c r="H321" s="211">
        <f>H322</f>
        <v>179.6</v>
      </c>
      <c r="I321" s="210">
        <f t="shared" si="19"/>
        <v>16.6</v>
      </c>
    </row>
    <row r="322" spans="1:9" ht="81" customHeight="1">
      <c r="A322" s="100" t="s">
        <v>14</v>
      </c>
      <c r="B322" s="119" t="s">
        <v>427</v>
      </c>
      <c r="C322" s="119" t="s">
        <v>380</v>
      </c>
      <c r="D322" s="136" t="s">
        <v>271</v>
      </c>
      <c r="E322" s="137" t="s">
        <v>273</v>
      </c>
      <c r="F322" s="137"/>
      <c r="G322" s="212">
        <f>G323+G324</f>
        <v>1081</v>
      </c>
      <c r="H322" s="212">
        <f>H323+H324</f>
        <v>179.6</v>
      </c>
      <c r="I322" s="210">
        <f t="shared" si="19"/>
        <v>16.6</v>
      </c>
    </row>
    <row r="323" spans="1:9" ht="42" customHeight="1">
      <c r="A323" s="68" t="s">
        <v>260</v>
      </c>
      <c r="B323" s="119" t="s">
        <v>427</v>
      </c>
      <c r="C323" s="119" t="s">
        <v>380</v>
      </c>
      <c r="D323" s="136" t="s">
        <v>271</v>
      </c>
      <c r="E323" s="137" t="s">
        <v>273</v>
      </c>
      <c r="F323" s="137" t="s">
        <v>261</v>
      </c>
      <c r="G323" s="212">
        <v>12.9</v>
      </c>
      <c r="H323" s="213">
        <v>0.8</v>
      </c>
      <c r="I323" s="210">
        <f t="shared" si="19"/>
        <v>6.2</v>
      </c>
    </row>
    <row r="324" spans="1:9" ht="24.75" customHeight="1">
      <c r="A324" s="68" t="s">
        <v>8</v>
      </c>
      <c r="B324" s="119" t="s">
        <v>427</v>
      </c>
      <c r="C324" s="119" t="s">
        <v>380</v>
      </c>
      <c r="D324" s="136" t="s">
        <v>271</v>
      </c>
      <c r="E324" s="137" t="s">
        <v>273</v>
      </c>
      <c r="F324" s="137" t="s">
        <v>9</v>
      </c>
      <c r="G324" s="212">
        <v>1068.1</v>
      </c>
      <c r="H324" s="213">
        <v>178.8</v>
      </c>
      <c r="I324" s="210">
        <f t="shared" si="19"/>
        <v>16.7</v>
      </c>
    </row>
    <row r="325" spans="1:9" ht="46.5" customHeight="1">
      <c r="A325" s="104" t="s">
        <v>358</v>
      </c>
      <c r="B325" s="174" t="s">
        <v>424</v>
      </c>
      <c r="C325" s="122"/>
      <c r="D325" s="160"/>
      <c r="E325" s="161"/>
      <c r="F325" s="161"/>
      <c r="G325" s="211">
        <f>G326</f>
        <v>8205.9</v>
      </c>
      <c r="H325" s="211">
        <f>H326</f>
        <v>1509.1</v>
      </c>
      <c r="I325" s="210">
        <f t="shared" si="19"/>
        <v>18.4</v>
      </c>
    </row>
    <row r="326" spans="1:9" ht="24.75" customHeight="1">
      <c r="A326" s="66" t="s">
        <v>38</v>
      </c>
      <c r="B326" s="139" t="s">
        <v>425</v>
      </c>
      <c r="C326" s="119" t="s">
        <v>380</v>
      </c>
      <c r="D326" s="136" t="s">
        <v>255</v>
      </c>
      <c r="E326" s="137" t="s">
        <v>259</v>
      </c>
      <c r="F326" s="137"/>
      <c r="G326" s="212">
        <f>G327+G328+G329</f>
        <v>8205.9</v>
      </c>
      <c r="H326" s="212">
        <f>H327+H328+H329</f>
        <v>1509.1</v>
      </c>
      <c r="I326" s="210">
        <f t="shared" si="19"/>
        <v>18.4</v>
      </c>
    </row>
    <row r="327" spans="1:9" ht="24.75" customHeight="1">
      <c r="A327" s="66" t="s">
        <v>294</v>
      </c>
      <c r="B327" s="139" t="s">
        <v>425</v>
      </c>
      <c r="C327" s="119" t="s">
        <v>380</v>
      </c>
      <c r="D327" s="136" t="s">
        <v>255</v>
      </c>
      <c r="E327" s="137" t="s">
        <v>259</v>
      </c>
      <c r="F327" s="137" t="s">
        <v>295</v>
      </c>
      <c r="G327" s="212">
        <v>7342.9</v>
      </c>
      <c r="H327" s="213">
        <v>1253.4</v>
      </c>
      <c r="I327" s="210">
        <f t="shared" si="19"/>
        <v>17.1</v>
      </c>
    </row>
    <row r="328" spans="1:9" ht="24.75" customHeight="1">
      <c r="A328" s="66" t="s">
        <v>217</v>
      </c>
      <c r="B328" s="139" t="s">
        <v>425</v>
      </c>
      <c r="C328" s="119" t="s">
        <v>380</v>
      </c>
      <c r="D328" s="136" t="s">
        <v>255</v>
      </c>
      <c r="E328" s="137" t="s">
        <v>259</v>
      </c>
      <c r="F328" s="137" t="s">
        <v>261</v>
      </c>
      <c r="G328" s="212">
        <v>857.6</v>
      </c>
      <c r="H328" s="213">
        <v>255.7</v>
      </c>
      <c r="I328" s="210">
        <f t="shared" si="19"/>
        <v>29.8</v>
      </c>
    </row>
    <row r="329" spans="1:9" ht="24.75" customHeight="1">
      <c r="A329" s="66" t="s">
        <v>120</v>
      </c>
      <c r="B329" s="139" t="s">
        <v>425</v>
      </c>
      <c r="C329" s="119" t="s">
        <v>380</v>
      </c>
      <c r="D329" s="136" t="s">
        <v>255</v>
      </c>
      <c r="E329" s="137" t="s">
        <v>259</v>
      </c>
      <c r="F329" s="137" t="s">
        <v>296</v>
      </c>
      <c r="G329" s="212">
        <v>5.4</v>
      </c>
      <c r="H329" s="213">
        <v>0</v>
      </c>
      <c r="I329" s="210">
        <f t="shared" si="19"/>
        <v>0</v>
      </c>
    </row>
    <row r="330" spans="1:9" ht="45" customHeight="1">
      <c r="A330" s="86" t="s">
        <v>429</v>
      </c>
      <c r="B330" s="122" t="s">
        <v>466</v>
      </c>
      <c r="C330" s="122"/>
      <c r="D330" s="134"/>
      <c r="E330" s="135"/>
      <c r="F330" s="135"/>
      <c r="G330" s="211">
        <f>G331</f>
        <v>461.7</v>
      </c>
      <c r="H330" s="211">
        <f>H331</f>
        <v>30.1</v>
      </c>
      <c r="I330" s="210">
        <f t="shared" si="19"/>
        <v>6.5</v>
      </c>
    </row>
    <row r="331" spans="1:9" ht="45" customHeight="1">
      <c r="A331" s="68" t="s">
        <v>430</v>
      </c>
      <c r="B331" s="119" t="s">
        <v>432</v>
      </c>
      <c r="C331" s="119" t="s">
        <v>380</v>
      </c>
      <c r="D331" s="136" t="s">
        <v>255</v>
      </c>
      <c r="E331" s="137" t="s">
        <v>259</v>
      </c>
      <c r="F331" s="137"/>
      <c r="G331" s="212">
        <f>G332</f>
        <v>461.7</v>
      </c>
      <c r="H331" s="212">
        <f>H332</f>
        <v>30.1</v>
      </c>
      <c r="I331" s="210">
        <f t="shared" si="19"/>
        <v>6.5</v>
      </c>
    </row>
    <row r="332" spans="1:9" ht="45" customHeight="1">
      <c r="A332" s="66" t="s">
        <v>431</v>
      </c>
      <c r="B332" s="119" t="s">
        <v>432</v>
      </c>
      <c r="C332" s="119" t="s">
        <v>380</v>
      </c>
      <c r="D332" s="136" t="s">
        <v>255</v>
      </c>
      <c r="E332" s="137" t="s">
        <v>259</v>
      </c>
      <c r="F332" s="137" t="s">
        <v>261</v>
      </c>
      <c r="G332" s="212">
        <v>461.7</v>
      </c>
      <c r="H332" s="213">
        <v>30.1</v>
      </c>
      <c r="I332" s="210">
        <f t="shared" si="19"/>
        <v>6.5</v>
      </c>
    </row>
    <row r="333" spans="1:9" ht="157.5" customHeight="1">
      <c r="A333" s="117" t="s">
        <v>561</v>
      </c>
      <c r="B333" s="122" t="s">
        <v>557</v>
      </c>
      <c r="C333" s="122"/>
      <c r="D333" s="134"/>
      <c r="E333" s="135"/>
      <c r="F333" s="135"/>
      <c r="G333" s="211">
        <f>G334</f>
        <v>10.5</v>
      </c>
      <c r="H333" s="211">
        <f>H334</f>
        <v>0</v>
      </c>
      <c r="I333" s="210">
        <f t="shared" si="19"/>
        <v>0</v>
      </c>
    </row>
    <row r="334" spans="1:9" ht="116.25" customHeight="1">
      <c r="A334" s="118" t="s">
        <v>563</v>
      </c>
      <c r="B334" s="119" t="s">
        <v>556</v>
      </c>
      <c r="C334" s="119" t="s">
        <v>380</v>
      </c>
      <c r="D334" s="136" t="s">
        <v>255</v>
      </c>
      <c r="E334" s="137" t="s">
        <v>259</v>
      </c>
      <c r="F334" s="137"/>
      <c r="G334" s="212">
        <f>G335</f>
        <v>10.5</v>
      </c>
      <c r="H334" s="212">
        <f>H335</f>
        <v>0</v>
      </c>
      <c r="I334" s="210">
        <f t="shared" si="19"/>
        <v>0</v>
      </c>
    </row>
    <row r="335" spans="1:9" ht="45" customHeight="1">
      <c r="A335" s="249" t="s">
        <v>8</v>
      </c>
      <c r="B335" s="119" t="s">
        <v>556</v>
      </c>
      <c r="C335" s="119" t="s">
        <v>380</v>
      </c>
      <c r="D335" s="136" t="s">
        <v>255</v>
      </c>
      <c r="E335" s="137" t="s">
        <v>259</v>
      </c>
      <c r="F335" s="137" t="s">
        <v>9</v>
      </c>
      <c r="G335" s="212">
        <v>10.5</v>
      </c>
      <c r="H335" s="213">
        <v>0</v>
      </c>
      <c r="I335" s="210">
        <f t="shared" si="19"/>
        <v>0</v>
      </c>
    </row>
    <row r="336" spans="1:9" ht="63" customHeight="1">
      <c r="A336" s="101" t="s">
        <v>428</v>
      </c>
      <c r="B336" s="123" t="s">
        <v>125</v>
      </c>
      <c r="C336" s="123"/>
      <c r="D336" s="136"/>
      <c r="E336" s="137"/>
      <c r="F336" s="137"/>
      <c r="G336" s="216">
        <f>G337+G342</f>
        <v>270</v>
      </c>
      <c r="H336" s="216">
        <f>H337+H342</f>
        <v>54</v>
      </c>
      <c r="I336" s="210">
        <f t="shared" si="19"/>
        <v>20</v>
      </c>
    </row>
    <row r="337" spans="1:9" ht="45" customHeight="1">
      <c r="A337" s="86" t="s">
        <v>361</v>
      </c>
      <c r="B337" s="122" t="s">
        <v>127</v>
      </c>
      <c r="C337" s="122"/>
      <c r="D337" s="160"/>
      <c r="E337" s="161"/>
      <c r="F337" s="161"/>
      <c r="G337" s="211">
        <f aca="true" t="shared" si="20" ref="G337:H340">G338</f>
        <v>90</v>
      </c>
      <c r="H337" s="211">
        <f t="shared" si="20"/>
        <v>0</v>
      </c>
      <c r="I337" s="210">
        <f t="shared" si="19"/>
        <v>0</v>
      </c>
    </row>
    <row r="338" spans="1:9" ht="85.5" customHeight="1" hidden="1">
      <c r="A338" s="100" t="s">
        <v>14</v>
      </c>
      <c r="B338" s="119" t="s">
        <v>126</v>
      </c>
      <c r="C338" s="119"/>
      <c r="D338" s="136" t="s">
        <v>271</v>
      </c>
      <c r="E338" s="137"/>
      <c r="F338" s="137"/>
      <c r="G338" s="212">
        <f t="shared" si="20"/>
        <v>90</v>
      </c>
      <c r="H338" s="212">
        <f t="shared" si="20"/>
        <v>0</v>
      </c>
      <c r="I338" s="210">
        <f t="shared" si="19"/>
        <v>0</v>
      </c>
    </row>
    <row r="339" spans="1:9" ht="45" customHeight="1" hidden="1">
      <c r="A339" s="68" t="s">
        <v>8</v>
      </c>
      <c r="B339" s="119" t="s">
        <v>126</v>
      </c>
      <c r="C339" s="119"/>
      <c r="D339" s="136" t="s">
        <v>271</v>
      </c>
      <c r="E339" s="137" t="s">
        <v>273</v>
      </c>
      <c r="F339" s="137"/>
      <c r="G339" s="212">
        <f t="shared" si="20"/>
        <v>90</v>
      </c>
      <c r="H339" s="212">
        <f t="shared" si="20"/>
        <v>0</v>
      </c>
      <c r="I339" s="210">
        <f t="shared" si="19"/>
        <v>0</v>
      </c>
    </row>
    <row r="340" spans="1:9" ht="27.75" customHeight="1">
      <c r="A340" s="68" t="s">
        <v>298</v>
      </c>
      <c r="B340" s="119" t="s">
        <v>128</v>
      </c>
      <c r="C340" s="119" t="s">
        <v>380</v>
      </c>
      <c r="D340" s="136" t="s">
        <v>271</v>
      </c>
      <c r="E340" s="137" t="s">
        <v>273</v>
      </c>
      <c r="F340" s="137"/>
      <c r="G340" s="212">
        <f t="shared" si="20"/>
        <v>90</v>
      </c>
      <c r="H340" s="212">
        <f t="shared" si="20"/>
        <v>0</v>
      </c>
      <c r="I340" s="210">
        <f t="shared" si="19"/>
        <v>0</v>
      </c>
    </row>
    <row r="341" spans="1:9" ht="42" customHeight="1">
      <c r="A341" s="68" t="s">
        <v>8</v>
      </c>
      <c r="B341" s="119" t="s">
        <v>128</v>
      </c>
      <c r="C341" s="119" t="s">
        <v>380</v>
      </c>
      <c r="D341" s="136" t="s">
        <v>271</v>
      </c>
      <c r="E341" s="137" t="s">
        <v>273</v>
      </c>
      <c r="F341" s="137" t="s">
        <v>9</v>
      </c>
      <c r="G341" s="212">
        <v>90</v>
      </c>
      <c r="H341" s="213">
        <v>0</v>
      </c>
      <c r="I341" s="210">
        <f t="shared" si="19"/>
        <v>0</v>
      </c>
    </row>
    <row r="342" spans="1:9" ht="40.5" customHeight="1">
      <c r="A342" s="86" t="s">
        <v>362</v>
      </c>
      <c r="B342" s="122" t="s">
        <v>129</v>
      </c>
      <c r="C342" s="122"/>
      <c r="D342" s="160"/>
      <c r="E342" s="161"/>
      <c r="F342" s="161"/>
      <c r="G342" s="211">
        <f aca="true" t="shared" si="21" ref="G342:H345">G343</f>
        <v>180</v>
      </c>
      <c r="H342" s="211">
        <f t="shared" si="21"/>
        <v>54</v>
      </c>
      <c r="I342" s="210">
        <f t="shared" si="19"/>
        <v>30</v>
      </c>
    </row>
    <row r="343" spans="1:9" ht="42" customHeight="1" hidden="1">
      <c r="A343" s="66" t="s">
        <v>80</v>
      </c>
      <c r="B343" s="119" t="s">
        <v>129</v>
      </c>
      <c r="C343" s="119"/>
      <c r="D343" s="136" t="s">
        <v>271</v>
      </c>
      <c r="E343" s="137"/>
      <c r="F343" s="137"/>
      <c r="G343" s="212">
        <f t="shared" si="21"/>
        <v>180</v>
      </c>
      <c r="H343" s="212">
        <f t="shared" si="21"/>
        <v>54</v>
      </c>
      <c r="I343" s="210">
        <f t="shared" si="19"/>
        <v>30</v>
      </c>
    </row>
    <row r="344" spans="1:9" ht="42" customHeight="1" hidden="1">
      <c r="A344" s="66" t="s">
        <v>272</v>
      </c>
      <c r="B344" s="119" t="s">
        <v>129</v>
      </c>
      <c r="C344" s="119"/>
      <c r="D344" s="136" t="s">
        <v>271</v>
      </c>
      <c r="E344" s="137" t="s">
        <v>273</v>
      </c>
      <c r="F344" s="137"/>
      <c r="G344" s="212">
        <f t="shared" si="21"/>
        <v>180</v>
      </c>
      <c r="H344" s="212">
        <f t="shared" si="21"/>
        <v>54</v>
      </c>
      <c r="I344" s="210">
        <f t="shared" si="19"/>
        <v>30</v>
      </c>
    </row>
    <row r="345" spans="1:9" ht="34.5" customHeight="1">
      <c r="A345" s="68" t="s">
        <v>298</v>
      </c>
      <c r="B345" s="119" t="s">
        <v>130</v>
      </c>
      <c r="C345" s="119" t="s">
        <v>380</v>
      </c>
      <c r="D345" s="136" t="s">
        <v>271</v>
      </c>
      <c r="E345" s="137" t="s">
        <v>273</v>
      </c>
      <c r="F345" s="137"/>
      <c r="G345" s="212">
        <f t="shared" si="21"/>
        <v>180</v>
      </c>
      <c r="H345" s="212">
        <f t="shared" si="21"/>
        <v>54</v>
      </c>
      <c r="I345" s="210">
        <f t="shared" si="19"/>
        <v>30</v>
      </c>
    </row>
    <row r="346" spans="1:9" ht="36" customHeight="1">
      <c r="A346" s="68" t="s">
        <v>8</v>
      </c>
      <c r="B346" s="119" t="s">
        <v>130</v>
      </c>
      <c r="C346" s="119" t="s">
        <v>380</v>
      </c>
      <c r="D346" s="136" t="s">
        <v>271</v>
      </c>
      <c r="E346" s="137" t="s">
        <v>273</v>
      </c>
      <c r="F346" s="137" t="s">
        <v>9</v>
      </c>
      <c r="G346" s="212">
        <v>180</v>
      </c>
      <c r="H346" s="213">
        <v>54</v>
      </c>
      <c r="I346" s="210">
        <f t="shared" si="19"/>
        <v>30</v>
      </c>
    </row>
    <row r="347" spans="1:9" ht="67.5" customHeight="1">
      <c r="A347" s="67" t="s">
        <v>332</v>
      </c>
      <c r="B347" s="173" t="s">
        <v>131</v>
      </c>
      <c r="C347" s="123"/>
      <c r="D347" s="136"/>
      <c r="E347" s="137"/>
      <c r="F347" s="137"/>
      <c r="G347" s="216">
        <f>G348+G381+G392+G398</f>
        <v>3297.8</v>
      </c>
      <c r="H347" s="216">
        <f>H348+H381+H392+H398</f>
        <v>446.1</v>
      </c>
      <c r="I347" s="210">
        <f t="shared" si="19"/>
        <v>13.5</v>
      </c>
    </row>
    <row r="348" spans="1:9" ht="39" customHeight="1">
      <c r="A348" s="67" t="s">
        <v>305</v>
      </c>
      <c r="B348" s="173" t="s">
        <v>132</v>
      </c>
      <c r="C348" s="123"/>
      <c r="D348" s="136"/>
      <c r="E348" s="137"/>
      <c r="F348" s="137"/>
      <c r="G348" s="216">
        <f>G349+G359+G366+G371+G376+G354</f>
        <v>2922.8</v>
      </c>
      <c r="H348" s="216">
        <f>H349+H359+H366+H371+H376+H354</f>
        <v>409.9</v>
      </c>
      <c r="I348" s="210">
        <f t="shared" si="19"/>
        <v>14</v>
      </c>
    </row>
    <row r="349" spans="1:9" ht="88.5" customHeight="1">
      <c r="A349" s="86" t="s">
        <v>363</v>
      </c>
      <c r="B349" s="174" t="s">
        <v>133</v>
      </c>
      <c r="C349" s="122"/>
      <c r="D349" s="160"/>
      <c r="E349" s="161"/>
      <c r="F349" s="161"/>
      <c r="G349" s="211">
        <f>G352</f>
        <v>15</v>
      </c>
      <c r="H349" s="211">
        <f>H352</f>
        <v>0</v>
      </c>
      <c r="I349" s="210">
        <f t="shared" si="19"/>
        <v>0</v>
      </c>
    </row>
    <row r="350" spans="1:9" ht="28.5" customHeight="1" hidden="1">
      <c r="A350" s="66" t="s">
        <v>134</v>
      </c>
      <c r="B350" s="139" t="s">
        <v>133</v>
      </c>
      <c r="C350" s="119"/>
      <c r="D350" s="136" t="s">
        <v>252</v>
      </c>
      <c r="E350" s="137"/>
      <c r="F350" s="137"/>
      <c r="G350" s="212" t="e">
        <f>G351+G358</f>
        <v>#REF!</v>
      </c>
      <c r="H350" s="212" t="e">
        <f>H351+H358</f>
        <v>#REF!</v>
      </c>
      <c r="I350" s="210" t="e">
        <f t="shared" si="19"/>
        <v>#REF!</v>
      </c>
    </row>
    <row r="351" spans="1:9" ht="66" customHeight="1" hidden="1">
      <c r="A351" s="66" t="s">
        <v>301</v>
      </c>
      <c r="B351" s="139" t="s">
        <v>133</v>
      </c>
      <c r="C351" s="119"/>
      <c r="D351" s="136" t="s">
        <v>252</v>
      </c>
      <c r="E351" s="137" t="s">
        <v>257</v>
      </c>
      <c r="F351" s="137"/>
      <c r="G351" s="212">
        <f>G355</f>
        <v>822.5</v>
      </c>
      <c r="H351" s="212">
        <f>H355</f>
        <v>157.9</v>
      </c>
      <c r="I351" s="210">
        <f t="shared" si="19"/>
        <v>19.2</v>
      </c>
    </row>
    <row r="352" spans="1:9" ht="42" customHeight="1">
      <c r="A352" s="254" t="s">
        <v>3</v>
      </c>
      <c r="B352" s="139" t="s">
        <v>136</v>
      </c>
      <c r="C352" s="119" t="s">
        <v>379</v>
      </c>
      <c r="D352" s="140" t="s">
        <v>252</v>
      </c>
      <c r="E352" s="141" t="s">
        <v>254</v>
      </c>
      <c r="F352" s="141" t="s">
        <v>570</v>
      </c>
      <c r="G352" s="218">
        <f>G353</f>
        <v>15</v>
      </c>
      <c r="H352" s="218">
        <f>H353</f>
        <v>0</v>
      </c>
      <c r="I352" s="210">
        <f t="shared" si="19"/>
        <v>0</v>
      </c>
    </row>
    <row r="353" spans="1:9" ht="66" customHeight="1">
      <c r="A353" s="255" t="s">
        <v>431</v>
      </c>
      <c r="B353" s="139" t="s">
        <v>136</v>
      </c>
      <c r="C353" s="119" t="s">
        <v>379</v>
      </c>
      <c r="D353" s="136" t="s">
        <v>252</v>
      </c>
      <c r="E353" s="137" t="s">
        <v>254</v>
      </c>
      <c r="F353" s="137" t="s">
        <v>261</v>
      </c>
      <c r="G353" s="212">
        <v>15</v>
      </c>
      <c r="H353" s="212">
        <v>0</v>
      </c>
      <c r="I353" s="210">
        <f t="shared" si="19"/>
        <v>0</v>
      </c>
    </row>
    <row r="354" spans="1:9" ht="48" customHeight="1">
      <c r="A354" s="256" t="s">
        <v>433</v>
      </c>
      <c r="B354" s="174" t="s">
        <v>434</v>
      </c>
      <c r="C354" s="122"/>
      <c r="D354" s="134"/>
      <c r="E354" s="135"/>
      <c r="F354" s="135"/>
      <c r="G354" s="211">
        <f>G355</f>
        <v>822.5</v>
      </c>
      <c r="H354" s="211">
        <f>H355</f>
        <v>157.9</v>
      </c>
      <c r="I354" s="210">
        <f t="shared" si="19"/>
        <v>19.2</v>
      </c>
    </row>
    <row r="355" spans="1:9" ht="103.5" customHeight="1">
      <c r="A355" s="68" t="s">
        <v>68</v>
      </c>
      <c r="B355" s="139" t="s">
        <v>435</v>
      </c>
      <c r="C355" s="119" t="s">
        <v>379</v>
      </c>
      <c r="D355" s="136" t="s">
        <v>252</v>
      </c>
      <c r="E355" s="137" t="s">
        <v>257</v>
      </c>
      <c r="F355" s="137"/>
      <c r="G355" s="212">
        <f>G356+G357</f>
        <v>822.5</v>
      </c>
      <c r="H355" s="212">
        <f>H356+H357</f>
        <v>157.9</v>
      </c>
      <c r="I355" s="210">
        <f t="shared" si="19"/>
        <v>19.2</v>
      </c>
    </row>
    <row r="356" spans="1:9" ht="35.25" customHeight="1">
      <c r="A356" s="66" t="s">
        <v>135</v>
      </c>
      <c r="B356" s="139" t="s">
        <v>435</v>
      </c>
      <c r="C356" s="119" t="s">
        <v>379</v>
      </c>
      <c r="D356" s="136" t="s">
        <v>252</v>
      </c>
      <c r="E356" s="137" t="s">
        <v>257</v>
      </c>
      <c r="F356" s="137" t="s">
        <v>295</v>
      </c>
      <c r="G356" s="212">
        <v>820.5</v>
      </c>
      <c r="H356" s="213">
        <v>157.9</v>
      </c>
      <c r="I356" s="210">
        <f t="shared" si="19"/>
        <v>19.2</v>
      </c>
    </row>
    <row r="357" spans="1:9" ht="42" customHeight="1">
      <c r="A357" s="66" t="s">
        <v>431</v>
      </c>
      <c r="B357" s="139" t="s">
        <v>435</v>
      </c>
      <c r="C357" s="119" t="s">
        <v>379</v>
      </c>
      <c r="D357" s="136" t="s">
        <v>252</v>
      </c>
      <c r="E357" s="137" t="s">
        <v>257</v>
      </c>
      <c r="F357" s="137" t="s">
        <v>261</v>
      </c>
      <c r="G357" s="212">
        <v>2</v>
      </c>
      <c r="H357" s="213">
        <v>0</v>
      </c>
      <c r="I357" s="210">
        <f t="shared" si="19"/>
        <v>0</v>
      </c>
    </row>
    <row r="358" spans="1:9" ht="28.5" customHeight="1" hidden="1">
      <c r="A358" s="85" t="s">
        <v>253</v>
      </c>
      <c r="B358" s="194" t="s">
        <v>133</v>
      </c>
      <c r="C358" s="127"/>
      <c r="D358" s="192" t="s">
        <v>252</v>
      </c>
      <c r="E358" s="193" t="s">
        <v>254</v>
      </c>
      <c r="F358" s="193"/>
      <c r="G358" s="225" t="e">
        <f>#REF!</f>
        <v>#REF!</v>
      </c>
      <c r="H358" s="225" t="e">
        <f>#REF!</f>
        <v>#REF!</v>
      </c>
      <c r="I358" s="210" t="e">
        <f aca="true" t="shared" si="22" ref="I358:I421">H358/G358*100</f>
        <v>#REF!</v>
      </c>
    </row>
    <row r="359" spans="1:9" ht="45.75" customHeight="1">
      <c r="A359" s="35" t="s">
        <v>365</v>
      </c>
      <c r="B359" s="173" t="s">
        <v>137</v>
      </c>
      <c r="C359" s="123"/>
      <c r="D359" s="136"/>
      <c r="E359" s="137"/>
      <c r="F359" s="137"/>
      <c r="G359" s="216">
        <f>G360+G362</f>
        <v>603</v>
      </c>
      <c r="H359" s="216">
        <f>H360+H362</f>
        <v>0</v>
      </c>
      <c r="I359" s="210">
        <f t="shared" si="22"/>
        <v>0</v>
      </c>
    </row>
    <row r="360" spans="1:9" ht="28.5" customHeight="1" hidden="1">
      <c r="A360" s="66" t="s">
        <v>134</v>
      </c>
      <c r="B360" s="139" t="s">
        <v>137</v>
      </c>
      <c r="C360" s="119"/>
      <c r="D360" s="136" t="s">
        <v>252</v>
      </c>
      <c r="E360" s="137"/>
      <c r="F360" s="137"/>
      <c r="G360" s="212">
        <f>G361</f>
        <v>3</v>
      </c>
      <c r="H360" s="212">
        <f>H361</f>
        <v>0</v>
      </c>
      <c r="I360" s="210">
        <f t="shared" si="22"/>
        <v>0</v>
      </c>
    </row>
    <row r="361" spans="1:9" ht="28.5" customHeight="1" hidden="1">
      <c r="A361" s="66" t="s">
        <v>253</v>
      </c>
      <c r="B361" s="169" t="s">
        <v>137</v>
      </c>
      <c r="C361" s="119"/>
      <c r="D361" s="136" t="s">
        <v>252</v>
      </c>
      <c r="E361" s="137" t="s">
        <v>254</v>
      </c>
      <c r="F361" s="137"/>
      <c r="G361" s="212">
        <f>G364</f>
        <v>3</v>
      </c>
      <c r="H361" s="212">
        <f>H364</f>
        <v>0</v>
      </c>
      <c r="I361" s="210">
        <f t="shared" si="22"/>
        <v>0</v>
      </c>
    </row>
    <row r="362" spans="1:9" ht="41.25" customHeight="1">
      <c r="A362" s="118" t="s">
        <v>508</v>
      </c>
      <c r="B362" s="119" t="s">
        <v>509</v>
      </c>
      <c r="C362" s="119" t="s">
        <v>379</v>
      </c>
      <c r="D362" s="136" t="s">
        <v>252</v>
      </c>
      <c r="E362" s="137" t="s">
        <v>254</v>
      </c>
      <c r="F362" s="137"/>
      <c r="G362" s="212">
        <f>G363</f>
        <v>600</v>
      </c>
      <c r="H362" s="212">
        <f>H363</f>
        <v>0</v>
      </c>
      <c r="I362" s="210">
        <f t="shared" si="22"/>
        <v>0</v>
      </c>
    </row>
    <row r="363" spans="1:9" ht="41.25" customHeight="1">
      <c r="A363" s="118" t="s">
        <v>345</v>
      </c>
      <c r="B363" s="119" t="s">
        <v>509</v>
      </c>
      <c r="C363" s="119" t="s">
        <v>379</v>
      </c>
      <c r="D363" s="136" t="s">
        <v>252</v>
      </c>
      <c r="E363" s="137" t="s">
        <v>254</v>
      </c>
      <c r="F363" s="137" t="s">
        <v>261</v>
      </c>
      <c r="G363" s="212">
        <v>600</v>
      </c>
      <c r="H363" s="212">
        <v>0</v>
      </c>
      <c r="I363" s="210">
        <f t="shared" si="22"/>
        <v>0</v>
      </c>
    </row>
    <row r="364" spans="1:9" ht="28.5" customHeight="1">
      <c r="A364" s="68" t="s">
        <v>3</v>
      </c>
      <c r="B364" s="119" t="s">
        <v>138</v>
      </c>
      <c r="C364" s="119" t="s">
        <v>379</v>
      </c>
      <c r="D364" s="136" t="s">
        <v>252</v>
      </c>
      <c r="E364" s="137" t="s">
        <v>254</v>
      </c>
      <c r="F364" s="137"/>
      <c r="G364" s="212">
        <f>G365</f>
        <v>3</v>
      </c>
      <c r="H364" s="212">
        <f>H365</f>
        <v>0</v>
      </c>
      <c r="I364" s="210">
        <f t="shared" si="22"/>
        <v>0</v>
      </c>
    </row>
    <row r="365" spans="1:9" ht="28.5" customHeight="1">
      <c r="A365" s="68" t="s">
        <v>1</v>
      </c>
      <c r="B365" s="119" t="s">
        <v>138</v>
      </c>
      <c r="C365" s="119" t="s">
        <v>379</v>
      </c>
      <c r="D365" s="136" t="s">
        <v>252</v>
      </c>
      <c r="E365" s="137" t="s">
        <v>254</v>
      </c>
      <c r="F365" s="137" t="s">
        <v>2</v>
      </c>
      <c r="G365" s="212">
        <v>3</v>
      </c>
      <c r="H365" s="213">
        <v>0</v>
      </c>
      <c r="I365" s="210">
        <f t="shared" si="22"/>
        <v>0</v>
      </c>
    </row>
    <row r="366" spans="1:9" ht="51" customHeight="1">
      <c r="A366" s="105" t="s">
        <v>364</v>
      </c>
      <c r="B366" s="123" t="s">
        <v>139</v>
      </c>
      <c r="C366" s="123"/>
      <c r="D366" s="136"/>
      <c r="E366" s="137"/>
      <c r="F366" s="137"/>
      <c r="G366" s="216">
        <f aca="true" t="shared" si="23" ref="G366:H369">G367</f>
        <v>20</v>
      </c>
      <c r="H366" s="216">
        <f t="shared" si="23"/>
        <v>0</v>
      </c>
      <c r="I366" s="210">
        <f t="shared" si="22"/>
        <v>0</v>
      </c>
    </row>
    <row r="367" spans="1:9" ht="28.5" customHeight="1" hidden="1">
      <c r="A367" s="72" t="s">
        <v>134</v>
      </c>
      <c r="B367" s="119" t="s">
        <v>139</v>
      </c>
      <c r="C367" s="119"/>
      <c r="D367" s="136" t="s">
        <v>252</v>
      </c>
      <c r="E367" s="137"/>
      <c r="F367" s="137"/>
      <c r="G367" s="212">
        <f t="shared" si="23"/>
        <v>20</v>
      </c>
      <c r="H367" s="212">
        <f t="shared" si="23"/>
        <v>0</v>
      </c>
      <c r="I367" s="210">
        <f t="shared" si="22"/>
        <v>0</v>
      </c>
    </row>
    <row r="368" spans="1:9" ht="28.5" customHeight="1" hidden="1">
      <c r="A368" s="72" t="s">
        <v>253</v>
      </c>
      <c r="B368" s="119" t="s">
        <v>139</v>
      </c>
      <c r="C368" s="119"/>
      <c r="D368" s="136" t="s">
        <v>252</v>
      </c>
      <c r="E368" s="137" t="s">
        <v>254</v>
      </c>
      <c r="F368" s="137"/>
      <c r="G368" s="212">
        <f t="shared" si="23"/>
        <v>20</v>
      </c>
      <c r="H368" s="212">
        <f t="shared" si="23"/>
        <v>0</v>
      </c>
      <c r="I368" s="210">
        <f t="shared" si="22"/>
        <v>0</v>
      </c>
    </row>
    <row r="369" spans="1:9" ht="28.5" customHeight="1">
      <c r="A369" s="75" t="s">
        <v>3</v>
      </c>
      <c r="B369" s="119" t="s">
        <v>140</v>
      </c>
      <c r="C369" s="119" t="s">
        <v>379</v>
      </c>
      <c r="D369" s="136" t="s">
        <v>252</v>
      </c>
      <c r="E369" s="137" t="s">
        <v>254</v>
      </c>
      <c r="F369" s="137"/>
      <c r="G369" s="212">
        <f t="shared" si="23"/>
        <v>20</v>
      </c>
      <c r="H369" s="212">
        <f t="shared" si="23"/>
        <v>0</v>
      </c>
      <c r="I369" s="210">
        <f t="shared" si="22"/>
        <v>0</v>
      </c>
    </row>
    <row r="370" spans="1:9" ht="28.5" customHeight="1">
      <c r="A370" s="75" t="s">
        <v>1</v>
      </c>
      <c r="B370" s="119" t="s">
        <v>140</v>
      </c>
      <c r="C370" s="119" t="s">
        <v>379</v>
      </c>
      <c r="D370" s="136" t="s">
        <v>252</v>
      </c>
      <c r="E370" s="137" t="s">
        <v>254</v>
      </c>
      <c r="F370" s="137" t="s">
        <v>2</v>
      </c>
      <c r="G370" s="212">
        <v>20</v>
      </c>
      <c r="H370" s="213">
        <v>0</v>
      </c>
      <c r="I370" s="210">
        <f t="shared" si="22"/>
        <v>0</v>
      </c>
    </row>
    <row r="371" spans="1:9" ht="46.5" customHeight="1">
      <c r="A371" s="105" t="s">
        <v>100</v>
      </c>
      <c r="B371" s="123" t="s">
        <v>141</v>
      </c>
      <c r="C371" s="123"/>
      <c r="D371" s="136"/>
      <c r="E371" s="137"/>
      <c r="F371" s="137"/>
      <c r="G371" s="216">
        <f aca="true" t="shared" si="24" ref="G371:H374">G372</f>
        <v>242.3</v>
      </c>
      <c r="H371" s="216">
        <f t="shared" si="24"/>
        <v>3.4</v>
      </c>
      <c r="I371" s="210">
        <f t="shared" si="22"/>
        <v>1.4</v>
      </c>
    </row>
    <row r="372" spans="1:9" ht="36" customHeight="1" hidden="1">
      <c r="A372" s="72" t="s">
        <v>134</v>
      </c>
      <c r="B372" s="119" t="s">
        <v>141</v>
      </c>
      <c r="C372" s="119"/>
      <c r="D372" s="136" t="s">
        <v>252</v>
      </c>
      <c r="E372" s="137"/>
      <c r="F372" s="137"/>
      <c r="G372" s="212">
        <f t="shared" si="24"/>
        <v>242.3</v>
      </c>
      <c r="H372" s="212">
        <f t="shared" si="24"/>
        <v>3.4</v>
      </c>
      <c r="I372" s="210">
        <f t="shared" si="22"/>
        <v>1.4</v>
      </c>
    </row>
    <row r="373" spans="1:9" ht="28.5" customHeight="1" hidden="1">
      <c r="A373" s="72" t="s">
        <v>253</v>
      </c>
      <c r="B373" s="119" t="s">
        <v>141</v>
      </c>
      <c r="C373" s="119"/>
      <c r="D373" s="136" t="s">
        <v>252</v>
      </c>
      <c r="E373" s="137" t="s">
        <v>254</v>
      </c>
      <c r="F373" s="137"/>
      <c r="G373" s="212">
        <f t="shared" si="24"/>
        <v>242.3</v>
      </c>
      <c r="H373" s="212">
        <f t="shared" si="24"/>
        <v>3.4</v>
      </c>
      <c r="I373" s="210">
        <f t="shared" si="22"/>
        <v>1.4</v>
      </c>
    </row>
    <row r="374" spans="1:9" ht="48" customHeight="1">
      <c r="A374" s="74" t="s">
        <v>304</v>
      </c>
      <c r="B374" s="119" t="s">
        <v>142</v>
      </c>
      <c r="C374" s="119" t="s">
        <v>379</v>
      </c>
      <c r="D374" s="136" t="s">
        <v>252</v>
      </c>
      <c r="E374" s="137" t="s">
        <v>254</v>
      </c>
      <c r="F374" s="137"/>
      <c r="G374" s="212">
        <f t="shared" si="24"/>
        <v>242.3</v>
      </c>
      <c r="H374" s="212">
        <f t="shared" si="24"/>
        <v>3.4</v>
      </c>
      <c r="I374" s="210">
        <f t="shared" si="22"/>
        <v>1.4</v>
      </c>
    </row>
    <row r="375" spans="1:9" ht="48" customHeight="1">
      <c r="A375" s="68" t="s">
        <v>260</v>
      </c>
      <c r="B375" s="119" t="s">
        <v>142</v>
      </c>
      <c r="C375" s="119" t="s">
        <v>379</v>
      </c>
      <c r="D375" s="136" t="s">
        <v>252</v>
      </c>
      <c r="E375" s="137" t="s">
        <v>254</v>
      </c>
      <c r="F375" s="137" t="s">
        <v>261</v>
      </c>
      <c r="G375" s="212">
        <v>242.3</v>
      </c>
      <c r="H375" s="213">
        <v>3.4</v>
      </c>
      <c r="I375" s="210">
        <f t="shared" si="22"/>
        <v>1.4</v>
      </c>
    </row>
    <row r="376" spans="1:9" ht="64.5" customHeight="1">
      <c r="A376" s="106" t="s">
        <v>436</v>
      </c>
      <c r="B376" s="198" t="s">
        <v>437</v>
      </c>
      <c r="C376" s="122"/>
      <c r="D376" s="160"/>
      <c r="E376" s="161"/>
      <c r="F376" s="161"/>
      <c r="G376" s="211">
        <f>G377</f>
        <v>1220</v>
      </c>
      <c r="H376" s="211">
        <f>H377</f>
        <v>248.6</v>
      </c>
      <c r="I376" s="210">
        <f t="shared" si="22"/>
        <v>20.4</v>
      </c>
    </row>
    <row r="377" spans="1:9" ht="48" customHeight="1" hidden="1">
      <c r="A377" s="66" t="s">
        <v>148</v>
      </c>
      <c r="B377" s="139" t="s">
        <v>147</v>
      </c>
      <c r="C377" s="119"/>
      <c r="D377" s="136" t="s">
        <v>273</v>
      </c>
      <c r="E377" s="137"/>
      <c r="F377" s="137"/>
      <c r="G377" s="212">
        <f aca="true" t="shared" si="25" ref="G377:H379">G378</f>
        <v>1220</v>
      </c>
      <c r="H377" s="212">
        <f t="shared" si="25"/>
        <v>248.6</v>
      </c>
      <c r="I377" s="210">
        <f t="shared" si="22"/>
        <v>20.4</v>
      </c>
    </row>
    <row r="378" spans="1:9" ht="48" customHeight="1" hidden="1">
      <c r="A378" s="66" t="s">
        <v>26</v>
      </c>
      <c r="B378" s="139" t="s">
        <v>147</v>
      </c>
      <c r="C378" s="119"/>
      <c r="D378" s="136" t="s">
        <v>273</v>
      </c>
      <c r="E378" s="137" t="s">
        <v>259</v>
      </c>
      <c r="F378" s="137"/>
      <c r="G378" s="212">
        <f t="shared" si="25"/>
        <v>1220</v>
      </c>
      <c r="H378" s="212">
        <f t="shared" si="25"/>
        <v>248.6</v>
      </c>
      <c r="I378" s="210">
        <f t="shared" si="22"/>
        <v>20.4</v>
      </c>
    </row>
    <row r="379" spans="1:9" ht="61.5" customHeight="1">
      <c r="A379" s="66" t="s">
        <v>27</v>
      </c>
      <c r="B379" s="139" t="s">
        <v>438</v>
      </c>
      <c r="C379" s="119" t="s">
        <v>379</v>
      </c>
      <c r="D379" s="136" t="s">
        <v>273</v>
      </c>
      <c r="E379" s="137" t="s">
        <v>271</v>
      </c>
      <c r="F379" s="137"/>
      <c r="G379" s="212">
        <f t="shared" si="25"/>
        <v>1220</v>
      </c>
      <c r="H379" s="212">
        <f t="shared" si="25"/>
        <v>248.6</v>
      </c>
      <c r="I379" s="210">
        <f t="shared" si="22"/>
        <v>20.4</v>
      </c>
    </row>
    <row r="380" spans="1:9" ht="48" customHeight="1">
      <c r="A380" s="89" t="s">
        <v>217</v>
      </c>
      <c r="B380" s="169" t="s">
        <v>438</v>
      </c>
      <c r="C380" s="119" t="s">
        <v>379</v>
      </c>
      <c r="D380" s="136" t="s">
        <v>273</v>
      </c>
      <c r="E380" s="137" t="s">
        <v>271</v>
      </c>
      <c r="F380" s="137" t="s">
        <v>261</v>
      </c>
      <c r="G380" s="212">
        <v>1220</v>
      </c>
      <c r="H380" s="213">
        <v>248.6</v>
      </c>
      <c r="I380" s="210">
        <f t="shared" si="22"/>
        <v>20.4</v>
      </c>
    </row>
    <row r="381" spans="1:9" ht="49.5" customHeight="1">
      <c r="A381" s="105" t="s">
        <v>143</v>
      </c>
      <c r="B381" s="123" t="s">
        <v>144</v>
      </c>
      <c r="C381" s="199"/>
      <c r="D381" s="136"/>
      <c r="E381" s="137"/>
      <c r="F381" s="137"/>
      <c r="G381" s="216">
        <f>G382+G387</f>
        <v>335</v>
      </c>
      <c r="H381" s="216">
        <f>H382+H387</f>
        <v>36.2</v>
      </c>
      <c r="I381" s="210">
        <f t="shared" si="22"/>
        <v>10.8</v>
      </c>
    </row>
    <row r="382" spans="1:9" ht="58.5" customHeight="1">
      <c r="A382" s="109" t="s">
        <v>439</v>
      </c>
      <c r="B382" s="122" t="s">
        <v>145</v>
      </c>
      <c r="C382" s="200"/>
      <c r="D382" s="160"/>
      <c r="E382" s="161"/>
      <c r="F382" s="161"/>
      <c r="G382" s="211">
        <f aca="true" t="shared" si="26" ref="G382:H385">G383</f>
        <v>300</v>
      </c>
      <c r="H382" s="211">
        <f t="shared" si="26"/>
        <v>34.7</v>
      </c>
      <c r="I382" s="210">
        <f t="shared" si="22"/>
        <v>11.6</v>
      </c>
    </row>
    <row r="383" spans="1:9" ht="28.5" customHeight="1" hidden="1">
      <c r="A383" s="72" t="s">
        <v>134</v>
      </c>
      <c r="B383" s="119" t="s">
        <v>145</v>
      </c>
      <c r="C383" s="201"/>
      <c r="D383" s="136" t="s">
        <v>252</v>
      </c>
      <c r="E383" s="137"/>
      <c r="F383" s="137"/>
      <c r="G383" s="212">
        <f t="shared" si="26"/>
        <v>300</v>
      </c>
      <c r="H383" s="212">
        <f t="shared" si="26"/>
        <v>34.7</v>
      </c>
      <c r="I383" s="210">
        <f t="shared" si="22"/>
        <v>11.6</v>
      </c>
    </row>
    <row r="384" spans="1:9" ht="27" customHeight="1" hidden="1">
      <c r="A384" s="72" t="s">
        <v>253</v>
      </c>
      <c r="B384" s="119" t="s">
        <v>145</v>
      </c>
      <c r="C384" s="201"/>
      <c r="D384" s="136" t="s">
        <v>252</v>
      </c>
      <c r="E384" s="137" t="s">
        <v>254</v>
      </c>
      <c r="F384" s="137"/>
      <c r="G384" s="212">
        <f t="shared" si="26"/>
        <v>300</v>
      </c>
      <c r="H384" s="212">
        <f t="shared" si="26"/>
        <v>34.7</v>
      </c>
      <c r="I384" s="210">
        <f t="shared" si="22"/>
        <v>11.6</v>
      </c>
    </row>
    <row r="385" spans="1:9" ht="48" customHeight="1">
      <c r="A385" s="75" t="s">
        <v>0</v>
      </c>
      <c r="B385" s="202" t="s">
        <v>146</v>
      </c>
      <c r="C385" s="119" t="s">
        <v>380</v>
      </c>
      <c r="D385" s="136" t="s">
        <v>252</v>
      </c>
      <c r="E385" s="137" t="s">
        <v>254</v>
      </c>
      <c r="F385" s="137"/>
      <c r="G385" s="212">
        <f t="shared" si="26"/>
        <v>300</v>
      </c>
      <c r="H385" s="212">
        <f t="shared" si="26"/>
        <v>34.7</v>
      </c>
      <c r="I385" s="210">
        <f t="shared" si="22"/>
        <v>11.6</v>
      </c>
    </row>
    <row r="386" spans="1:9" ht="34.5" customHeight="1">
      <c r="A386" s="68" t="s">
        <v>15</v>
      </c>
      <c r="B386" s="202" t="s">
        <v>146</v>
      </c>
      <c r="C386" s="119" t="s">
        <v>380</v>
      </c>
      <c r="D386" s="136" t="s">
        <v>252</v>
      </c>
      <c r="E386" s="137" t="s">
        <v>254</v>
      </c>
      <c r="F386" s="137" t="s">
        <v>16</v>
      </c>
      <c r="G386" s="212">
        <v>300</v>
      </c>
      <c r="H386" s="213">
        <v>34.7</v>
      </c>
      <c r="I386" s="210">
        <f t="shared" si="22"/>
        <v>11.6</v>
      </c>
    </row>
    <row r="387" spans="1:9" ht="86.25" customHeight="1">
      <c r="A387" s="107" t="s">
        <v>440</v>
      </c>
      <c r="B387" s="128">
        <v>2120200000</v>
      </c>
      <c r="C387" s="119"/>
      <c r="D387" s="119"/>
      <c r="E387" s="119"/>
      <c r="F387" s="129"/>
      <c r="G387" s="227">
        <f>G388+G390</f>
        <v>35</v>
      </c>
      <c r="H387" s="227">
        <f>H388+H390</f>
        <v>1.5</v>
      </c>
      <c r="I387" s="210">
        <f t="shared" si="22"/>
        <v>4.3</v>
      </c>
    </row>
    <row r="388" spans="1:9" ht="48" customHeight="1">
      <c r="A388" s="108" t="s">
        <v>495</v>
      </c>
      <c r="B388" s="130">
        <v>2120222080</v>
      </c>
      <c r="C388" s="119" t="s">
        <v>379</v>
      </c>
      <c r="D388" s="119" t="s">
        <v>252</v>
      </c>
      <c r="E388" s="119" t="s">
        <v>254</v>
      </c>
      <c r="F388" s="129"/>
      <c r="G388" s="219">
        <f>G389</f>
        <v>10</v>
      </c>
      <c r="H388" s="219">
        <f>H389</f>
        <v>0</v>
      </c>
      <c r="I388" s="210">
        <f t="shared" si="22"/>
        <v>0</v>
      </c>
    </row>
    <row r="389" spans="1:9" ht="37.5" customHeight="1">
      <c r="A389" s="108" t="s">
        <v>345</v>
      </c>
      <c r="B389" s="130">
        <v>2120222080</v>
      </c>
      <c r="C389" s="119" t="s">
        <v>379</v>
      </c>
      <c r="D389" s="119" t="s">
        <v>252</v>
      </c>
      <c r="E389" s="119" t="s">
        <v>254</v>
      </c>
      <c r="F389" s="129" t="s">
        <v>261</v>
      </c>
      <c r="G389" s="219">
        <v>10</v>
      </c>
      <c r="H389" s="219">
        <v>0</v>
      </c>
      <c r="I389" s="210">
        <f t="shared" si="22"/>
        <v>0</v>
      </c>
    </row>
    <row r="390" spans="1:9" ht="37.5" customHeight="1">
      <c r="A390" s="108" t="s">
        <v>483</v>
      </c>
      <c r="B390" s="130">
        <v>2120222081</v>
      </c>
      <c r="C390" s="119" t="s">
        <v>379</v>
      </c>
      <c r="D390" s="119" t="s">
        <v>252</v>
      </c>
      <c r="E390" s="119" t="s">
        <v>254</v>
      </c>
      <c r="F390" s="129"/>
      <c r="G390" s="219">
        <f>G391</f>
        <v>25</v>
      </c>
      <c r="H390" s="219">
        <f>H391</f>
        <v>1.5</v>
      </c>
      <c r="I390" s="210">
        <f t="shared" si="22"/>
        <v>6</v>
      </c>
    </row>
    <row r="391" spans="1:9" ht="37.5" customHeight="1">
      <c r="A391" s="108" t="s">
        <v>345</v>
      </c>
      <c r="B391" s="130">
        <v>2120222081</v>
      </c>
      <c r="C391" s="119" t="s">
        <v>379</v>
      </c>
      <c r="D391" s="119" t="s">
        <v>252</v>
      </c>
      <c r="E391" s="119" t="s">
        <v>254</v>
      </c>
      <c r="F391" s="129" t="s">
        <v>261</v>
      </c>
      <c r="G391" s="219">
        <v>25</v>
      </c>
      <c r="H391" s="219">
        <v>1.5</v>
      </c>
      <c r="I391" s="210">
        <f t="shared" si="22"/>
        <v>6</v>
      </c>
    </row>
    <row r="392" spans="1:9" ht="25.5" customHeight="1">
      <c r="A392" s="67" t="s">
        <v>39</v>
      </c>
      <c r="B392" s="203" t="s">
        <v>149</v>
      </c>
      <c r="C392" s="123"/>
      <c r="D392" s="136"/>
      <c r="E392" s="137"/>
      <c r="F392" s="137"/>
      <c r="G392" s="216">
        <f aca="true" t="shared" si="27" ref="G392:H396">G393</f>
        <v>35</v>
      </c>
      <c r="H392" s="216">
        <f t="shared" si="27"/>
        <v>0</v>
      </c>
      <c r="I392" s="210">
        <f t="shared" si="22"/>
        <v>0</v>
      </c>
    </row>
    <row r="393" spans="1:9" ht="80.25" customHeight="1">
      <c r="A393" s="67" t="s">
        <v>441</v>
      </c>
      <c r="B393" s="173" t="s">
        <v>150</v>
      </c>
      <c r="C393" s="119"/>
      <c r="D393" s="136"/>
      <c r="E393" s="137"/>
      <c r="F393" s="137"/>
      <c r="G393" s="216">
        <f t="shared" si="27"/>
        <v>35</v>
      </c>
      <c r="H393" s="216">
        <f t="shared" si="27"/>
        <v>0</v>
      </c>
      <c r="I393" s="210">
        <f t="shared" si="22"/>
        <v>0</v>
      </c>
    </row>
    <row r="394" spans="1:9" ht="28.5" customHeight="1" hidden="1">
      <c r="A394" s="66" t="s">
        <v>134</v>
      </c>
      <c r="B394" s="139" t="s">
        <v>150</v>
      </c>
      <c r="C394" s="119"/>
      <c r="D394" s="136" t="s">
        <v>252</v>
      </c>
      <c r="E394" s="137"/>
      <c r="F394" s="137"/>
      <c r="G394" s="212">
        <f t="shared" si="27"/>
        <v>35</v>
      </c>
      <c r="H394" s="212">
        <f t="shared" si="27"/>
        <v>0</v>
      </c>
      <c r="I394" s="210">
        <f t="shared" si="22"/>
        <v>0</v>
      </c>
    </row>
    <row r="395" spans="1:9" ht="28.5" customHeight="1" hidden="1">
      <c r="A395" s="66" t="s">
        <v>253</v>
      </c>
      <c r="B395" s="139" t="s">
        <v>150</v>
      </c>
      <c r="C395" s="119"/>
      <c r="D395" s="136" t="s">
        <v>252</v>
      </c>
      <c r="E395" s="137" t="s">
        <v>254</v>
      </c>
      <c r="F395" s="137"/>
      <c r="G395" s="212">
        <f t="shared" si="27"/>
        <v>35</v>
      </c>
      <c r="H395" s="212">
        <f t="shared" si="27"/>
        <v>0</v>
      </c>
      <c r="I395" s="210">
        <f t="shared" si="22"/>
        <v>0</v>
      </c>
    </row>
    <row r="396" spans="1:9" ht="48" customHeight="1">
      <c r="A396" s="97" t="s">
        <v>117</v>
      </c>
      <c r="B396" s="139" t="s">
        <v>151</v>
      </c>
      <c r="C396" s="119" t="s">
        <v>380</v>
      </c>
      <c r="D396" s="136" t="s">
        <v>252</v>
      </c>
      <c r="E396" s="137" t="s">
        <v>254</v>
      </c>
      <c r="F396" s="137"/>
      <c r="G396" s="212">
        <f t="shared" si="27"/>
        <v>35</v>
      </c>
      <c r="H396" s="212">
        <f t="shared" si="27"/>
        <v>0</v>
      </c>
      <c r="I396" s="210">
        <f t="shared" si="22"/>
        <v>0</v>
      </c>
    </row>
    <row r="397" spans="1:9" ht="28.5" customHeight="1">
      <c r="A397" s="68" t="s">
        <v>15</v>
      </c>
      <c r="B397" s="139" t="s">
        <v>151</v>
      </c>
      <c r="C397" s="119" t="s">
        <v>380</v>
      </c>
      <c r="D397" s="136" t="s">
        <v>252</v>
      </c>
      <c r="E397" s="137" t="s">
        <v>254</v>
      </c>
      <c r="F397" s="137" t="s">
        <v>16</v>
      </c>
      <c r="G397" s="212">
        <v>35</v>
      </c>
      <c r="H397" s="213">
        <v>0</v>
      </c>
      <c r="I397" s="210">
        <f t="shared" si="22"/>
        <v>0</v>
      </c>
    </row>
    <row r="398" spans="1:9" ht="44.25" customHeight="1">
      <c r="A398" s="239" t="s">
        <v>524</v>
      </c>
      <c r="B398" s="238" t="s">
        <v>528</v>
      </c>
      <c r="C398" s="123"/>
      <c r="D398" s="155"/>
      <c r="E398" s="156"/>
      <c r="F398" s="156"/>
      <c r="G398" s="216">
        <f aca="true" t="shared" si="28" ref="G398:H400">G399</f>
        <v>5</v>
      </c>
      <c r="H398" s="216">
        <f t="shared" si="28"/>
        <v>0</v>
      </c>
      <c r="I398" s="210">
        <f t="shared" si="22"/>
        <v>0</v>
      </c>
    </row>
    <row r="399" spans="1:9" ht="78" customHeight="1">
      <c r="A399" s="117" t="s">
        <v>525</v>
      </c>
      <c r="B399" s="170" t="s">
        <v>528</v>
      </c>
      <c r="C399" s="119"/>
      <c r="D399" s="136"/>
      <c r="E399" s="137"/>
      <c r="F399" s="137"/>
      <c r="G399" s="216">
        <f t="shared" si="28"/>
        <v>5</v>
      </c>
      <c r="H399" s="216">
        <f t="shared" si="28"/>
        <v>0</v>
      </c>
      <c r="I399" s="210">
        <f t="shared" si="22"/>
        <v>0</v>
      </c>
    </row>
    <row r="400" spans="1:9" ht="72.75" customHeight="1">
      <c r="A400" s="118" t="s">
        <v>526</v>
      </c>
      <c r="B400" s="158" t="s">
        <v>527</v>
      </c>
      <c r="C400" s="119" t="s">
        <v>379</v>
      </c>
      <c r="D400" s="136" t="s">
        <v>252</v>
      </c>
      <c r="E400" s="137" t="s">
        <v>254</v>
      </c>
      <c r="F400" s="137"/>
      <c r="G400" s="212">
        <f t="shared" si="28"/>
        <v>5</v>
      </c>
      <c r="H400" s="212">
        <f t="shared" si="28"/>
        <v>0</v>
      </c>
      <c r="I400" s="210">
        <f t="shared" si="22"/>
        <v>0</v>
      </c>
    </row>
    <row r="401" spans="1:9" ht="43.5" customHeight="1">
      <c r="A401" s="118" t="s">
        <v>345</v>
      </c>
      <c r="B401" s="158" t="s">
        <v>527</v>
      </c>
      <c r="C401" s="119" t="s">
        <v>379</v>
      </c>
      <c r="D401" s="136" t="s">
        <v>252</v>
      </c>
      <c r="E401" s="137" t="s">
        <v>254</v>
      </c>
      <c r="F401" s="137" t="s">
        <v>261</v>
      </c>
      <c r="G401" s="212">
        <v>5</v>
      </c>
      <c r="H401" s="213">
        <v>0</v>
      </c>
      <c r="I401" s="210">
        <f t="shared" si="22"/>
        <v>0</v>
      </c>
    </row>
    <row r="402" spans="1:9" ht="58.5" customHeight="1">
      <c r="A402" s="67" t="s">
        <v>333</v>
      </c>
      <c r="B402" s="173" t="s">
        <v>152</v>
      </c>
      <c r="C402" s="123"/>
      <c r="D402" s="136"/>
      <c r="E402" s="137"/>
      <c r="F402" s="137"/>
      <c r="G402" s="216">
        <f>G403+G420</f>
        <v>25509.9</v>
      </c>
      <c r="H402" s="216">
        <f>H403+H420</f>
        <v>4861.9</v>
      </c>
      <c r="I402" s="210">
        <f t="shared" si="22"/>
        <v>19.1</v>
      </c>
    </row>
    <row r="403" spans="1:9" ht="52.5" customHeight="1">
      <c r="A403" s="55" t="s">
        <v>153</v>
      </c>
      <c r="B403" s="173" t="s">
        <v>154</v>
      </c>
      <c r="C403" s="123"/>
      <c r="D403" s="136"/>
      <c r="E403" s="137"/>
      <c r="F403" s="137"/>
      <c r="G403" s="216">
        <f>G404+G411</f>
        <v>24851.3</v>
      </c>
      <c r="H403" s="216">
        <f>H404+H411</f>
        <v>4861.9</v>
      </c>
      <c r="I403" s="210">
        <f t="shared" si="22"/>
        <v>19.6</v>
      </c>
    </row>
    <row r="404" spans="1:9" ht="66" customHeight="1">
      <c r="A404" s="64" t="s">
        <v>366</v>
      </c>
      <c r="B404" s="174" t="s">
        <v>157</v>
      </c>
      <c r="C404" s="122"/>
      <c r="D404" s="134"/>
      <c r="E404" s="135"/>
      <c r="F404" s="135"/>
      <c r="G404" s="211">
        <f>G405+G407</f>
        <v>8543.7</v>
      </c>
      <c r="H404" s="211">
        <f>H405+H407</f>
        <v>263.9</v>
      </c>
      <c r="I404" s="210">
        <f t="shared" si="22"/>
        <v>3.1</v>
      </c>
    </row>
    <row r="405" spans="1:9" ht="28.5" customHeight="1" hidden="1">
      <c r="A405" s="57" t="s">
        <v>156</v>
      </c>
      <c r="B405" s="139" t="s">
        <v>155</v>
      </c>
      <c r="C405" s="119"/>
      <c r="D405" s="136" t="s">
        <v>257</v>
      </c>
      <c r="E405" s="137"/>
      <c r="F405" s="137"/>
      <c r="G405" s="212">
        <f>G406</f>
        <v>1000</v>
      </c>
      <c r="H405" s="212">
        <f>H406</f>
        <v>263.9</v>
      </c>
      <c r="I405" s="210">
        <f t="shared" si="22"/>
        <v>26.4</v>
      </c>
    </row>
    <row r="406" spans="1:9" ht="28.5" customHeight="1" hidden="1">
      <c r="A406" s="57" t="s">
        <v>258</v>
      </c>
      <c r="B406" s="139" t="s">
        <v>155</v>
      </c>
      <c r="C406" s="119"/>
      <c r="D406" s="136" t="s">
        <v>257</v>
      </c>
      <c r="E406" s="137" t="s">
        <v>259</v>
      </c>
      <c r="F406" s="137"/>
      <c r="G406" s="212">
        <f>G409</f>
        <v>1000</v>
      </c>
      <c r="H406" s="212">
        <f>H409</f>
        <v>263.9</v>
      </c>
      <c r="I406" s="210">
        <f t="shared" si="22"/>
        <v>26.4</v>
      </c>
    </row>
    <row r="407" spans="1:9" ht="44.25" customHeight="1">
      <c r="A407" s="57" t="s">
        <v>40</v>
      </c>
      <c r="B407" s="139" t="s">
        <v>496</v>
      </c>
      <c r="C407" s="119" t="s">
        <v>379</v>
      </c>
      <c r="D407" s="136" t="s">
        <v>257</v>
      </c>
      <c r="E407" s="137" t="s">
        <v>259</v>
      </c>
      <c r="F407" s="137"/>
      <c r="G407" s="212">
        <f>G408</f>
        <v>7543.7</v>
      </c>
      <c r="H407" s="212">
        <f>H408</f>
        <v>0</v>
      </c>
      <c r="I407" s="210">
        <f t="shared" si="22"/>
        <v>0</v>
      </c>
    </row>
    <row r="408" spans="1:9" ht="45.75" customHeight="1">
      <c r="A408" s="58" t="s">
        <v>217</v>
      </c>
      <c r="B408" s="139" t="s">
        <v>496</v>
      </c>
      <c r="C408" s="119" t="s">
        <v>379</v>
      </c>
      <c r="D408" s="136" t="s">
        <v>257</v>
      </c>
      <c r="E408" s="137" t="s">
        <v>259</v>
      </c>
      <c r="F408" s="137" t="s">
        <v>261</v>
      </c>
      <c r="G408" s="212">
        <v>7543.7</v>
      </c>
      <c r="H408" s="212">
        <v>0</v>
      </c>
      <c r="I408" s="210">
        <f t="shared" si="22"/>
        <v>0</v>
      </c>
    </row>
    <row r="409" spans="1:9" ht="45" customHeight="1">
      <c r="A409" s="57" t="s">
        <v>40</v>
      </c>
      <c r="B409" s="139" t="s">
        <v>484</v>
      </c>
      <c r="C409" s="119" t="s">
        <v>379</v>
      </c>
      <c r="D409" s="136" t="s">
        <v>257</v>
      </c>
      <c r="E409" s="137" t="s">
        <v>259</v>
      </c>
      <c r="F409" s="137"/>
      <c r="G409" s="212">
        <f>G410</f>
        <v>1000</v>
      </c>
      <c r="H409" s="212">
        <f>H410</f>
        <v>263.9</v>
      </c>
      <c r="I409" s="210">
        <f t="shared" si="22"/>
        <v>26.4</v>
      </c>
    </row>
    <row r="410" spans="1:9" ht="42" customHeight="1">
      <c r="A410" s="58" t="s">
        <v>217</v>
      </c>
      <c r="B410" s="139" t="s">
        <v>484</v>
      </c>
      <c r="C410" s="119" t="s">
        <v>379</v>
      </c>
      <c r="D410" s="136" t="s">
        <v>257</v>
      </c>
      <c r="E410" s="137" t="s">
        <v>259</v>
      </c>
      <c r="F410" s="137" t="s">
        <v>261</v>
      </c>
      <c r="G410" s="212">
        <v>1000</v>
      </c>
      <c r="H410" s="213">
        <v>263.9</v>
      </c>
      <c r="I410" s="210">
        <f t="shared" si="22"/>
        <v>26.4</v>
      </c>
    </row>
    <row r="411" spans="1:9" ht="45" customHeight="1">
      <c r="A411" s="55" t="s">
        <v>367</v>
      </c>
      <c r="B411" s="173" t="s">
        <v>442</v>
      </c>
      <c r="C411" s="123"/>
      <c r="D411" s="136"/>
      <c r="E411" s="137"/>
      <c r="F411" s="137"/>
      <c r="G411" s="216">
        <f>G412+G418+G416</f>
        <v>16307.6</v>
      </c>
      <c r="H411" s="216">
        <f>H412+H418+H416</f>
        <v>4598</v>
      </c>
      <c r="I411" s="210">
        <f t="shared" si="22"/>
        <v>28.2</v>
      </c>
    </row>
    <row r="412" spans="1:9" ht="25.5" customHeight="1" hidden="1">
      <c r="A412" s="57" t="s">
        <v>156</v>
      </c>
      <c r="B412" s="139" t="s">
        <v>157</v>
      </c>
      <c r="C412" s="119"/>
      <c r="D412" s="136" t="s">
        <v>257</v>
      </c>
      <c r="E412" s="137"/>
      <c r="F412" s="137"/>
      <c r="G412" s="212">
        <f aca="true" t="shared" si="29" ref="G412:H414">G413</f>
        <v>11000</v>
      </c>
      <c r="H412" s="212">
        <f t="shared" si="29"/>
        <v>4163.5</v>
      </c>
      <c r="I412" s="210">
        <f t="shared" si="22"/>
        <v>37.9</v>
      </c>
    </row>
    <row r="413" spans="1:9" ht="28.5" customHeight="1" hidden="1">
      <c r="A413" s="57" t="s">
        <v>258</v>
      </c>
      <c r="B413" s="139" t="s">
        <v>157</v>
      </c>
      <c r="C413" s="119"/>
      <c r="D413" s="136" t="s">
        <v>257</v>
      </c>
      <c r="E413" s="137" t="s">
        <v>259</v>
      </c>
      <c r="F413" s="137"/>
      <c r="G413" s="212">
        <f t="shared" si="29"/>
        <v>11000</v>
      </c>
      <c r="H413" s="212">
        <f t="shared" si="29"/>
        <v>4163.5</v>
      </c>
      <c r="I413" s="210">
        <f t="shared" si="22"/>
        <v>37.9</v>
      </c>
    </row>
    <row r="414" spans="1:9" ht="42" customHeight="1">
      <c r="A414" s="58" t="s">
        <v>4</v>
      </c>
      <c r="B414" s="139" t="s">
        <v>443</v>
      </c>
      <c r="C414" s="119" t="s">
        <v>379</v>
      </c>
      <c r="D414" s="136" t="s">
        <v>257</v>
      </c>
      <c r="E414" s="137" t="s">
        <v>259</v>
      </c>
      <c r="F414" s="137"/>
      <c r="G414" s="212">
        <f>G415</f>
        <v>11000</v>
      </c>
      <c r="H414" s="212">
        <f t="shared" si="29"/>
        <v>4163.5</v>
      </c>
      <c r="I414" s="210">
        <f t="shared" si="22"/>
        <v>37.9</v>
      </c>
    </row>
    <row r="415" spans="1:9" ht="46.5" customHeight="1">
      <c r="A415" s="38" t="s">
        <v>217</v>
      </c>
      <c r="B415" s="158" t="s">
        <v>443</v>
      </c>
      <c r="C415" s="119" t="s">
        <v>379</v>
      </c>
      <c r="D415" s="136" t="s">
        <v>257</v>
      </c>
      <c r="E415" s="137" t="s">
        <v>259</v>
      </c>
      <c r="F415" s="137" t="s">
        <v>261</v>
      </c>
      <c r="G415" s="212">
        <v>11000</v>
      </c>
      <c r="H415" s="213">
        <v>4163.5</v>
      </c>
      <c r="I415" s="210">
        <f t="shared" si="22"/>
        <v>37.9</v>
      </c>
    </row>
    <row r="416" spans="1:9" ht="46.5" customHeight="1">
      <c r="A416" s="57" t="s">
        <v>40</v>
      </c>
      <c r="B416" s="139" t="s">
        <v>538</v>
      </c>
      <c r="C416" s="119" t="s">
        <v>379</v>
      </c>
      <c r="D416" s="136" t="s">
        <v>257</v>
      </c>
      <c r="E416" s="137" t="s">
        <v>259</v>
      </c>
      <c r="F416" s="137"/>
      <c r="G416" s="212">
        <f>G417</f>
        <v>1720.6</v>
      </c>
      <c r="H416" s="212">
        <f>H417</f>
        <v>0</v>
      </c>
      <c r="I416" s="210">
        <f t="shared" si="22"/>
        <v>0</v>
      </c>
    </row>
    <row r="417" spans="1:9" ht="46.5" customHeight="1">
      <c r="A417" s="58" t="s">
        <v>217</v>
      </c>
      <c r="B417" s="139" t="s">
        <v>538</v>
      </c>
      <c r="C417" s="119" t="s">
        <v>379</v>
      </c>
      <c r="D417" s="136" t="s">
        <v>257</v>
      </c>
      <c r="E417" s="137" t="s">
        <v>259</v>
      </c>
      <c r="F417" s="137" t="s">
        <v>261</v>
      </c>
      <c r="G417" s="212">
        <v>1720.6</v>
      </c>
      <c r="H417" s="213">
        <v>0</v>
      </c>
      <c r="I417" s="210">
        <f t="shared" si="22"/>
        <v>0</v>
      </c>
    </row>
    <row r="418" spans="1:9" ht="46.5" customHeight="1">
      <c r="A418" s="240" t="s">
        <v>533</v>
      </c>
      <c r="B418" s="175" t="s">
        <v>534</v>
      </c>
      <c r="C418" s="119" t="s">
        <v>379</v>
      </c>
      <c r="D418" s="136" t="s">
        <v>257</v>
      </c>
      <c r="E418" s="137" t="s">
        <v>259</v>
      </c>
      <c r="F418" s="137"/>
      <c r="G418" s="212">
        <f>G419</f>
        <v>3587</v>
      </c>
      <c r="H418" s="212">
        <f>H419</f>
        <v>434.5</v>
      </c>
      <c r="I418" s="210">
        <f t="shared" si="22"/>
        <v>12.1</v>
      </c>
    </row>
    <row r="419" spans="1:9" ht="46.5" customHeight="1">
      <c r="A419" s="240" t="s">
        <v>260</v>
      </c>
      <c r="B419" s="175" t="s">
        <v>534</v>
      </c>
      <c r="C419" s="119" t="s">
        <v>379</v>
      </c>
      <c r="D419" s="136" t="s">
        <v>257</v>
      </c>
      <c r="E419" s="137" t="s">
        <v>259</v>
      </c>
      <c r="F419" s="137" t="s">
        <v>261</v>
      </c>
      <c r="G419" s="212">
        <v>3587</v>
      </c>
      <c r="H419" s="213">
        <v>434.5</v>
      </c>
      <c r="I419" s="210">
        <f t="shared" si="22"/>
        <v>12.1</v>
      </c>
    </row>
    <row r="420" spans="1:9" ht="69" customHeight="1">
      <c r="A420" s="55" t="s">
        <v>158</v>
      </c>
      <c r="B420" s="173" t="s">
        <v>159</v>
      </c>
      <c r="C420" s="123"/>
      <c r="D420" s="136"/>
      <c r="E420" s="137"/>
      <c r="F420" s="137"/>
      <c r="G420" s="216">
        <f aca="true" t="shared" si="30" ref="G420:H424">G421</f>
        <v>658.6</v>
      </c>
      <c r="H420" s="216">
        <f t="shared" si="30"/>
        <v>0</v>
      </c>
      <c r="I420" s="210">
        <f t="shared" si="22"/>
        <v>0</v>
      </c>
    </row>
    <row r="421" spans="1:9" ht="57" customHeight="1">
      <c r="A421" s="55" t="s">
        <v>367</v>
      </c>
      <c r="B421" s="173" t="s">
        <v>539</v>
      </c>
      <c r="C421" s="123"/>
      <c r="D421" s="155"/>
      <c r="E421" s="156"/>
      <c r="F421" s="156"/>
      <c r="G421" s="216">
        <f t="shared" si="30"/>
        <v>658.6</v>
      </c>
      <c r="H421" s="216">
        <f t="shared" si="30"/>
        <v>0</v>
      </c>
      <c r="I421" s="210">
        <f t="shared" si="22"/>
        <v>0</v>
      </c>
    </row>
    <row r="422" spans="1:9" ht="24" customHeight="1" hidden="1">
      <c r="A422" s="57" t="s">
        <v>156</v>
      </c>
      <c r="B422" s="139" t="s">
        <v>160</v>
      </c>
      <c r="C422" s="119"/>
      <c r="D422" s="136" t="s">
        <v>257</v>
      </c>
      <c r="E422" s="137"/>
      <c r="F422" s="137"/>
      <c r="G422" s="212">
        <f t="shared" si="30"/>
        <v>658.6</v>
      </c>
      <c r="H422" s="212">
        <f t="shared" si="30"/>
        <v>0</v>
      </c>
      <c r="I422" s="210">
        <f aca="true" t="shared" si="31" ref="I422:I483">H422/G422*100</f>
        <v>0</v>
      </c>
    </row>
    <row r="423" spans="1:9" ht="25.5" customHeight="1" hidden="1">
      <c r="A423" s="57" t="s">
        <v>258</v>
      </c>
      <c r="B423" s="139" t="s">
        <v>160</v>
      </c>
      <c r="C423" s="119"/>
      <c r="D423" s="136" t="s">
        <v>257</v>
      </c>
      <c r="E423" s="137" t="s">
        <v>259</v>
      </c>
      <c r="F423" s="137"/>
      <c r="G423" s="212">
        <f t="shared" si="30"/>
        <v>658.6</v>
      </c>
      <c r="H423" s="212">
        <f t="shared" si="30"/>
        <v>0</v>
      </c>
      <c r="I423" s="210">
        <f t="shared" si="31"/>
        <v>0</v>
      </c>
    </row>
    <row r="424" spans="1:9" ht="60" customHeight="1">
      <c r="A424" s="57" t="s">
        <v>161</v>
      </c>
      <c r="B424" s="139" t="s">
        <v>540</v>
      </c>
      <c r="C424" s="119" t="s">
        <v>379</v>
      </c>
      <c r="D424" s="136" t="s">
        <v>257</v>
      </c>
      <c r="E424" s="137" t="s">
        <v>259</v>
      </c>
      <c r="F424" s="137"/>
      <c r="G424" s="212">
        <f t="shared" si="30"/>
        <v>658.6</v>
      </c>
      <c r="H424" s="212">
        <f t="shared" si="30"/>
        <v>0</v>
      </c>
      <c r="I424" s="210">
        <f t="shared" si="31"/>
        <v>0</v>
      </c>
    </row>
    <row r="425" spans="1:9" ht="57" customHeight="1">
      <c r="A425" s="57" t="s">
        <v>217</v>
      </c>
      <c r="B425" s="139" t="s">
        <v>540</v>
      </c>
      <c r="C425" s="119" t="s">
        <v>379</v>
      </c>
      <c r="D425" s="136" t="s">
        <v>257</v>
      </c>
      <c r="E425" s="137" t="s">
        <v>259</v>
      </c>
      <c r="F425" s="137" t="s">
        <v>261</v>
      </c>
      <c r="G425" s="212">
        <v>658.6</v>
      </c>
      <c r="H425" s="213">
        <v>0</v>
      </c>
      <c r="I425" s="210">
        <f t="shared" si="31"/>
        <v>0</v>
      </c>
    </row>
    <row r="426" spans="1:9" ht="67.5" customHeight="1">
      <c r="A426" s="90" t="s">
        <v>334</v>
      </c>
      <c r="B426" s="204" t="s">
        <v>162</v>
      </c>
      <c r="C426" s="131"/>
      <c r="D426" s="136"/>
      <c r="E426" s="137"/>
      <c r="F426" s="137"/>
      <c r="G426" s="223">
        <f>G427+G434+G467+G473</f>
        <v>36478.1</v>
      </c>
      <c r="H426" s="216">
        <f>H427+H434+H467+H473</f>
        <v>6119.1</v>
      </c>
      <c r="I426" s="210">
        <f t="shared" si="31"/>
        <v>16.8</v>
      </c>
    </row>
    <row r="427" spans="1:9" ht="51" customHeight="1">
      <c r="A427" s="110" t="s">
        <v>335</v>
      </c>
      <c r="B427" s="123" t="s">
        <v>163</v>
      </c>
      <c r="C427" s="123"/>
      <c r="D427" s="136"/>
      <c r="E427" s="137"/>
      <c r="F427" s="137"/>
      <c r="G427" s="216">
        <f aca="true" t="shared" si="32" ref="G427:H430">G428</f>
        <v>218.8</v>
      </c>
      <c r="H427" s="216">
        <f t="shared" si="32"/>
        <v>40</v>
      </c>
      <c r="I427" s="210">
        <f t="shared" si="31"/>
        <v>18.3</v>
      </c>
    </row>
    <row r="428" spans="1:9" ht="51" customHeight="1">
      <c r="A428" s="110" t="s">
        <v>368</v>
      </c>
      <c r="B428" s="123" t="s">
        <v>164</v>
      </c>
      <c r="C428" s="119"/>
      <c r="D428" s="136"/>
      <c r="E428" s="137"/>
      <c r="F428" s="137"/>
      <c r="G428" s="216">
        <f t="shared" si="32"/>
        <v>218.8</v>
      </c>
      <c r="H428" s="216">
        <f t="shared" si="32"/>
        <v>40</v>
      </c>
      <c r="I428" s="210">
        <f t="shared" si="31"/>
        <v>18.3</v>
      </c>
    </row>
    <row r="429" spans="1:9" ht="30" customHeight="1" hidden="1">
      <c r="A429" s="72" t="s">
        <v>134</v>
      </c>
      <c r="B429" s="119" t="s">
        <v>164</v>
      </c>
      <c r="C429" s="119"/>
      <c r="D429" s="136" t="s">
        <v>252</v>
      </c>
      <c r="E429" s="137"/>
      <c r="F429" s="137"/>
      <c r="G429" s="212">
        <f t="shared" si="32"/>
        <v>218.8</v>
      </c>
      <c r="H429" s="212">
        <f t="shared" si="32"/>
        <v>40</v>
      </c>
      <c r="I429" s="210">
        <f t="shared" si="31"/>
        <v>18.3</v>
      </c>
    </row>
    <row r="430" spans="1:9" ht="61.5" customHeight="1" hidden="1">
      <c r="A430" s="72" t="s">
        <v>301</v>
      </c>
      <c r="B430" s="119" t="s">
        <v>164</v>
      </c>
      <c r="C430" s="119"/>
      <c r="D430" s="136" t="s">
        <v>252</v>
      </c>
      <c r="E430" s="137" t="s">
        <v>257</v>
      </c>
      <c r="F430" s="137"/>
      <c r="G430" s="212">
        <f t="shared" si="32"/>
        <v>218.8</v>
      </c>
      <c r="H430" s="212">
        <f t="shared" si="32"/>
        <v>40</v>
      </c>
      <c r="I430" s="210">
        <f t="shared" si="31"/>
        <v>18.3</v>
      </c>
    </row>
    <row r="431" spans="1:9" ht="97.5" customHeight="1">
      <c r="A431" s="66" t="s">
        <v>342</v>
      </c>
      <c r="B431" s="142" t="s">
        <v>165</v>
      </c>
      <c r="C431" s="119" t="s">
        <v>379</v>
      </c>
      <c r="D431" s="136" t="s">
        <v>252</v>
      </c>
      <c r="E431" s="137" t="s">
        <v>257</v>
      </c>
      <c r="F431" s="137"/>
      <c r="G431" s="212">
        <f>G432+G433</f>
        <v>218.8</v>
      </c>
      <c r="H431" s="212">
        <f>H432+H433</f>
        <v>40</v>
      </c>
      <c r="I431" s="210">
        <f t="shared" si="31"/>
        <v>18.3</v>
      </c>
    </row>
    <row r="432" spans="1:9" ht="39.75" customHeight="1">
      <c r="A432" s="66" t="s">
        <v>294</v>
      </c>
      <c r="B432" s="139" t="s">
        <v>165</v>
      </c>
      <c r="C432" s="119" t="s">
        <v>379</v>
      </c>
      <c r="D432" s="136" t="s">
        <v>252</v>
      </c>
      <c r="E432" s="137" t="s">
        <v>257</v>
      </c>
      <c r="F432" s="137" t="s">
        <v>295</v>
      </c>
      <c r="G432" s="212">
        <v>152.3</v>
      </c>
      <c r="H432" s="213">
        <v>38</v>
      </c>
      <c r="I432" s="210">
        <f t="shared" si="31"/>
        <v>25</v>
      </c>
    </row>
    <row r="433" spans="1:9" ht="46.5" customHeight="1">
      <c r="A433" s="66" t="s">
        <v>260</v>
      </c>
      <c r="B433" s="139" t="s">
        <v>165</v>
      </c>
      <c r="C433" s="119" t="s">
        <v>379</v>
      </c>
      <c r="D433" s="136" t="s">
        <v>252</v>
      </c>
      <c r="E433" s="137" t="s">
        <v>257</v>
      </c>
      <c r="F433" s="137" t="s">
        <v>261</v>
      </c>
      <c r="G433" s="212">
        <v>66.5</v>
      </c>
      <c r="H433" s="213">
        <v>2</v>
      </c>
      <c r="I433" s="210">
        <f t="shared" si="31"/>
        <v>3</v>
      </c>
    </row>
    <row r="434" spans="1:9" ht="48" customHeight="1">
      <c r="A434" s="67" t="s">
        <v>336</v>
      </c>
      <c r="B434" s="173" t="s">
        <v>166</v>
      </c>
      <c r="C434" s="123"/>
      <c r="D434" s="155"/>
      <c r="E434" s="156"/>
      <c r="F434" s="156"/>
      <c r="G434" s="216">
        <f>G435+G444+G453+G464</f>
        <v>35759.3</v>
      </c>
      <c r="H434" s="216">
        <f>H435+H444+H453+H464</f>
        <v>6004.9</v>
      </c>
      <c r="I434" s="210">
        <f t="shared" si="31"/>
        <v>16.8</v>
      </c>
    </row>
    <row r="435" spans="1:9" ht="46.5" customHeight="1">
      <c r="A435" s="90" t="s">
        <v>369</v>
      </c>
      <c r="B435" s="173" t="s">
        <v>167</v>
      </c>
      <c r="C435" s="123"/>
      <c r="D435" s="136"/>
      <c r="E435" s="137"/>
      <c r="F435" s="137"/>
      <c r="G435" s="216">
        <f>G438+G440+G442</f>
        <v>15590.5</v>
      </c>
      <c r="H435" s="216">
        <f>H438+H440+H442</f>
        <v>3166.8</v>
      </c>
      <c r="I435" s="210">
        <f t="shared" si="31"/>
        <v>20.3</v>
      </c>
    </row>
    <row r="436" spans="1:9" ht="28.5" customHeight="1" hidden="1">
      <c r="A436" s="66" t="s">
        <v>168</v>
      </c>
      <c r="B436" s="139" t="s">
        <v>167</v>
      </c>
      <c r="C436" s="119"/>
      <c r="D436" s="136" t="s">
        <v>279</v>
      </c>
      <c r="E436" s="137"/>
      <c r="F436" s="137"/>
      <c r="G436" s="212" t="e">
        <f>G437</f>
        <v>#REF!</v>
      </c>
      <c r="H436" s="212" t="e">
        <f>H437</f>
        <v>#REF!</v>
      </c>
      <c r="I436" s="210" t="e">
        <f t="shared" si="31"/>
        <v>#REF!</v>
      </c>
    </row>
    <row r="437" spans="1:9" ht="28.5" customHeight="1" hidden="1">
      <c r="A437" s="66" t="s">
        <v>278</v>
      </c>
      <c r="B437" s="139" t="s">
        <v>167</v>
      </c>
      <c r="C437" s="119"/>
      <c r="D437" s="136" t="s">
        <v>279</v>
      </c>
      <c r="E437" s="137" t="s">
        <v>252</v>
      </c>
      <c r="F437" s="137"/>
      <c r="G437" s="212" t="e">
        <f>G438+G440+#REF!+G442</f>
        <v>#REF!</v>
      </c>
      <c r="H437" s="212" t="e">
        <f>H438+H440+#REF!+H442</f>
        <v>#REF!</v>
      </c>
      <c r="I437" s="210" t="e">
        <f t="shared" si="31"/>
        <v>#REF!</v>
      </c>
    </row>
    <row r="438" spans="1:9" ht="45.75" customHeight="1">
      <c r="A438" s="68" t="s">
        <v>521</v>
      </c>
      <c r="B438" s="139" t="s">
        <v>169</v>
      </c>
      <c r="C438" s="119" t="s">
        <v>379</v>
      </c>
      <c r="D438" s="136" t="s">
        <v>279</v>
      </c>
      <c r="E438" s="137" t="s">
        <v>252</v>
      </c>
      <c r="F438" s="137"/>
      <c r="G438" s="212">
        <f>G439</f>
        <v>9290</v>
      </c>
      <c r="H438" s="212">
        <f>H439</f>
        <v>2213.6</v>
      </c>
      <c r="I438" s="210">
        <f t="shared" si="31"/>
        <v>23.8</v>
      </c>
    </row>
    <row r="439" spans="1:9" ht="28.5" customHeight="1">
      <c r="A439" s="68" t="s">
        <v>289</v>
      </c>
      <c r="B439" s="139" t="s">
        <v>169</v>
      </c>
      <c r="C439" s="119" t="s">
        <v>379</v>
      </c>
      <c r="D439" s="136" t="s">
        <v>279</v>
      </c>
      <c r="E439" s="137" t="s">
        <v>252</v>
      </c>
      <c r="F439" s="137" t="s">
        <v>290</v>
      </c>
      <c r="G439" s="212">
        <v>9290</v>
      </c>
      <c r="H439" s="213">
        <v>2213.6</v>
      </c>
      <c r="I439" s="210">
        <f t="shared" si="31"/>
        <v>23.8</v>
      </c>
    </row>
    <row r="440" spans="1:9" ht="63" customHeight="1">
      <c r="A440" s="68" t="s">
        <v>54</v>
      </c>
      <c r="B440" s="139" t="s">
        <v>170</v>
      </c>
      <c r="C440" s="119" t="s">
        <v>379</v>
      </c>
      <c r="D440" s="136" t="s">
        <v>279</v>
      </c>
      <c r="E440" s="137" t="s">
        <v>252</v>
      </c>
      <c r="F440" s="137"/>
      <c r="G440" s="212">
        <f>G441</f>
        <v>4522</v>
      </c>
      <c r="H440" s="212">
        <f>H441</f>
        <v>953.2</v>
      </c>
      <c r="I440" s="210">
        <f t="shared" si="31"/>
        <v>21.1</v>
      </c>
    </row>
    <row r="441" spans="1:9" ht="28.5" customHeight="1">
      <c r="A441" s="68" t="s">
        <v>289</v>
      </c>
      <c r="B441" s="139" t="s">
        <v>170</v>
      </c>
      <c r="C441" s="119" t="s">
        <v>379</v>
      </c>
      <c r="D441" s="136" t="s">
        <v>279</v>
      </c>
      <c r="E441" s="137" t="s">
        <v>252</v>
      </c>
      <c r="F441" s="137" t="s">
        <v>290</v>
      </c>
      <c r="G441" s="212">
        <v>4522</v>
      </c>
      <c r="H441" s="213">
        <v>953.2</v>
      </c>
      <c r="I441" s="210">
        <f t="shared" si="31"/>
        <v>21.1</v>
      </c>
    </row>
    <row r="442" spans="1:9" ht="45" customHeight="1">
      <c r="A442" s="68" t="s">
        <v>73</v>
      </c>
      <c r="B442" s="119" t="s">
        <v>171</v>
      </c>
      <c r="C442" s="119" t="s">
        <v>379</v>
      </c>
      <c r="D442" s="136" t="s">
        <v>279</v>
      </c>
      <c r="E442" s="137" t="s">
        <v>252</v>
      </c>
      <c r="F442" s="137"/>
      <c r="G442" s="212">
        <f>G443</f>
        <v>1778.5</v>
      </c>
      <c r="H442" s="212">
        <f>H443</f>
        <v>0</v>
      </c>
      <c r="I442" s="210">
        <f t="shared" si="31"/>
        <v>0</v>
      </c>
    </row>
    <row r="443" spans="1:9" ht="28.5" customHeight="1">
      <c r="A443" s="68" t="s">
        <v>289</v>
      </c>
      <c r="B443" s="119" t="s">
        <v>171</v>
      </c>
      <c r="C443" s="119" t="s">
        <v>379</v>
      </c>
      <c r="D443" s="136" t="s">
        <v>279</v>
      </c>
      <c r="E443" s="137" t="s">
        <v>252</v>
      </c>
      <c r="F443" s="137" t="s">
        <v>290</v>
      </c>
      <c r="G443" s="212">
        <v>1778.5</v>
      </c>
      <c r="H443" s="213">
        <v>0</v>
      </c>
      <c r="I443" s="210">
        <f t="shared" si="31"/>
        <v>0</v>
      </c>
    </row>
    <row r="444" spans="1:9" ht="45" customHeight="1">
      <c r="A444" s="67" t="s">
        <v>444</v>
      </c>
      <c r="B444" s="173" t="s">
        <v>172</v>
      </c>
      <c r="C444" s="123"/>
      <c r="D444" s="136"/>
      <c r="E444" s="137"/>
      <c r="F444" s="137"/>
      <c r="G444" s="223">
        <f>G447+G449+G451</f>
        <v>2923.1</v>
      </c>
      <c r="H444" s="223">
        <f>H447+H449+H451</f>
        <v>261.4</v>
      </c>
      <c r="I444" s="210">
        <f t="shared" si="31"/>
        <v>8.9</v>
      </c>
    </row>
    <row r="445" spans="1:9" ht="28.5" customHeight="1" hidden="1">
      <c r="A445" s="66" t="s">
        <v>168</v>
      </c>
      <c r="B445" s="139" t="s">
        <v>172</v>
      </c>
      <c r="C445" s="119"/>
      <c r="D445" s="136" t="s">
        <v>279</v>
      </c>
      <c r="E445" s="137"/>
      <c r="F445" s="137"/>
      <c r="G445" s="217">
        <f>G446</f>
        <v>2871</v>
      </c>
      <c r="H445" s="217">
        <f>H446</f>
        <v>209.3</v>
      </c>
      <c r="I445" s="210">
        <f t="shared" si="31"/>
        <v>7.3</v>
      </c>
    </row>
    <row r="446" spans="1:9" ht="28.5" customHeight="1" hidden="1">
      <c r="A446" s="66" t="s">
        <v>278</v>
      </c>
      <c r="B446" s="139" t="s">
        <v>172</v>
      </c>
      <c r="C446" s="119"/>
      <c r="D446" s="136" t="s">
        <v>279</v>
      </c>
      <c r="E446" s="137" t="s">
        <v>252</v>
      </c>
      <c r="F446" s="137"/>
      <c r="G446" s="217">
        <f>G447+G449</f>
        <v>2871</v>
      </c>
      <c r="H446" s="217">
        <f>H447+H449</f>
        <v>209.3</v>
      </c>
      <c r="I446" s="210">
        <f t="shared" si="31"/>
        <v>7.3</v>
      </c>
    </row>
    <row r="447" spans="1:9" ht="28.5" customHeight="1">
      <c r="A447" s="68" t="s">
        <v>522</v>
      </c>
      <c r="B447" s="139" t="s">
        <v>173</v>
      </c>
      <c r="C447" s="119" t="s">
        <v>379</v>
      </c>
      <c r="D447" s="136" t="s">
        <v>279</v>
      </c>
      <c r="E447" s="137" t="s">
        <v>252</v>
      </c>
      <c r="F447" s="137"/>
      <c r="G447" s="217">
        <f>G448</f>
        <v>2054.6</v>
      </c>
      <c r="H447" s="217">
        <f>H448</f>
        <v>47.1</v>
      </c>
      <c r="I447" s="210">
        <f t="shared" si="31"/>
        <v>2.3</v>
      </c>
    </row>
    <row r="448" spans="1:9" ht="28.5" customHeight="1">
      <c r="A448" s="68" t="s">
        <v>289</v>
      </c>
      <c r="B448" s="139" t="s">
        <v>173</v>
      </c>
      <c r="C448" s="119" t="s">
        <v>379</v>
      </c>
      <c r="D448" s="136" t="s">
        <v>279</v>
      </c>
      <c r="E448" s="137" t="s">
        <v>252</v>
      </c>
      <c r="F448" s="137" t="s">
        <v>290</v>
      </c>
      <c r="G448" s="217">
        <v>2054.6</v>
      </c>
      <c r="H448" s="221">
        <v>47.1</v>
      </c>
      <c r="I448" s="210">
        <f t="shared" si="31"/>
        <v>2.3</v>
      </c>
    </row>
    <row r="449" spans="1:9" ht="66" customHeight="1">
      <c r="A449" s="68" t="s">
        <v>54</v>
      </c>
      <c r="B449" s="139" t="s">
        <v>174</v>
      </c>
      <c r="C449" s="119" t="s">
        <v>379</v>
      </c>
      <c r="D449" s="136" t="s">
        <v>279</v>
      </c>
      <c r="E449" s="137" t="s">
        <v>252</v>
      </c>
      <c r="F449" s="137"/>
      <c r="G449" s="217">
        <f>G450</f>
        <v>816.4</v>
      </c>
      <c r="H449" s="217">
        <f>H450</f>
        <v>162.2</v>
      </c>
      <c r="I449" s="210">
        <f t="shared" si="31"/>
        <v>19.9</v>
      </c>
    </row>
    <row r="450" spans="1:9" ht="28.5" customHeight="1">
      <c r="A450" s="68" t="s">
        <v>289</v>
      </c>
      <c r="B450" s="139" t="s">
        <v>174</v>
      </c>
      <c r="C450" s="119" t="s">
        <v>379</v>
      </c>
      <c r="D450" s="136" t="s">
        <v>279</v>
      </c>
      <c r="E450" s="137" t="s">
        <v>252</v>
      </c>
      <c r="F450" s="137" t="s">
        <v>290</v>
      </c>
      <c r="G450" s="217">
        <v>816.4</v>
      </c>
      <c r="H450" s="221">
        <v>162.2</v>
      </c>
      <c r="I450" s="210">
        <f t="shared" si="31"/>
        <v>19.9</v>
      </c>
    </row>
    <row r="451" spans="1:9" ht="44.25" customHeight="1">
      <c r="A451" s="240" t="s">
        <v>535</v>
      </c>
      <c r="B451" s="175" t="s">
        <v>536</v>
      </c>
      <c r="C451" s="119" t="s">
        <v>379</v>
      </c>
      <c r="D451" s="136" t="s">
        <v>279</v>
      </c>
      <c r="E451" s="137" t="s">
        <v>252</v>
      </c>
      <c r="F451" s="137"/>
      <c r="G451" s="217">
        <f>G452</f>
        <v>52.1</v>
      </c>
      <c r="H451" s="217">
        <f>H452</f>
        <v>52.1</v>
      </c>
      <c r="I451" s="210">
        <f t="shared" si="31"/>
        <v>100</v>
      </c>
    </row>
    <row r="452" spans="1:9" ht="28.5" customHeight="1">
      <c r="A452" s="240" t="s">
        <v>322</v>
      </c>
      <c r="B452" s="175" t="s">
        <v>536</v>
      </c>
      <c r="C452" s="119" t="s">
        <v>379</v>
      </c>
      <c r="D452" s="136" t="s">
        <v>279</v>
      </c>
      <c r="E452" s="137" t="s">
        <v>252</v>
      </c>
      <c r="F452" s="137" t="s">
        <v>290</v>
      </c>
      <c r="G452" s="217">
        <v>52.1</v>
      </c>
      <c r="H452" s="221">
        <v>52.1</v>
      </c>
      <c r="I452" s="210">
        <f t="shared" si="31"/>
        <v>100</v>
      </c>
    </row>
    <row r="453" spans="1:9" ht="73.5" customHeight="1">
      <c r="A453" s="67" t="s">
        <v>445</v>
      </c>
      <c r="B453" s="173" t="s">
        <v>175</v>
      </c>
      <c r="C453" s="123"/>
      <c r="D453" s="136"/>
      <c r="E453" s="137"/>
      <c r="F453" s="137"/>
      <c r="G453" s="223">
        <f>G456+G458+G460+G462</f>
        <v>15780.5</v>
      </c>
      <c r="H453" s="223">
        <f>H456+H458+H460+H462</f>
        <v>2576.7</v>
      </c>
      <c r="I453" s="210">
        <f t="shared" si="31"/>
        <v>16.3</v>
      </c>
    </row>
    <row r="454" spans="1:9" ht="28.5" customHeight="1" hidden="1">
      <c r="A454" s="66" t="s">
        <v>168</v>
      </c>
      <c r="B454" s="139" t="s">
        <v>175</v>
      </c>
      <c r="C454" s="119"/>
      <c r="D454" s="136" t="s">
        <v>279</v>
      </c>
      <c r="E454" s="137"/>
      <c r="F454" s="137"/>
      <c r="G454" s="212">
        <f>G455</f>
        <v>15120.1</v>
      </c>
      <c r="H454" s="212">
        <f>H455</f>
        <v>2478.6</v>
      </c>
      <c r="I454" s="210">
        <f t="shared" si="31"/>
        <v>16.4</v>
      </c>
    </row>
    <row r="455" spans="1:9" ht="28.5" customHeight="1" hidden="1">
      <c r="A455" s="66" t="s">
        <v>278</v>
      </c>
      <c r="B455" s="139" t="s">
        <v>175</v>
      </c>
      <c r="C455" s="119"/>
      <c r="D455" s="136" t="s">
        <v>279</v>
      </c>
      <c r="E455" s="137" t="s">
        <v>252</v>
      </c>
      <c r="F455" s="137"/>
      <c r="G455" s="212">
        <f>G456+G458</f>
        <v>15120.1</v>
      </c>
      <c r="H455" s="212">
        <f>H456+H458</f>
        <v>2478.6</v>
      </c>
      <c r="I455" s="210">
        <f t="shared" si="31"/>
        <v>16.4</v>
      </c>
    </row>
    <row r="456" spans="1:9" ht="52.5" customHeight="1">
      <c r="A456" s="68" t="s">
        <v>523</v>
      </c>
      <c r="B456" s="139" t="s">
        <v>176</v>
      </c>
      <c r="C456" s="119" t="s">
        <v>379</v>
      </c>
      <c r="D456" s="136" t="s">
        <v>279</v>
      </c>
      <c r="E456" s="137" t="s">
        <v>252</v>
      </c>
      <c r="F456" s="137"/>
      <c r="G456" s="212">
        <f>G457</f>
        <v>10392.5</v>
      </c>
      <c r="H456" s="212">
        <f>H457</f>
        <v>1934.9</v>
      </c>
      <c r="I456" s="210">
        <f t="shared" si="31"/>
        <v>18.6</v>
      </c>
    </row>
    <row r="457" spans="1:9" ht="28.5" customHeight="1">
      <c r="A457" s="68" t="s">
        <v>289</v>
      </c>
      <c r="B457" s="139" t="s">
        <v>176</v>
      </c>
      <c r="C457" s="119" t="s">
        <v>379</v>
      </c>
      <c r="D457" s="136" t="s">
        <v>279</v>
      </c>
      <c r="E457" s="137" t="s">
        <v>252</v>
      </c>
      <c r="F457" s="137" t="s">
        <v>290</v>
      </c>
      <c r="G457" s="212">
        <v>10392.5</v>
      </c>
      <c r="H457" s="213">
        <v>1934.9</v>
      </c>
      <c r="I457" s="210">
        <f t="shared" si="31"/>
        <v>18.6</v>
      </c>
    </row>
    <row r="458" spans="1:9" ht="64.5" customHeight="1">
      <c r="A458" s="68" t="s">
        <v>54</v>
      </c>
      <c r="B458" s="139" t="s">
        <v>177</v>
      </c>
      <c r="C458" s="119" t="s">
        <v>379</v>
      </c>
      <c r="D458" s="136" t="s">
        <v>279</v>
      </c>
      <c r="E458" s="137" t="s">
        <v>252</v>
      </c>
      <c r="F458" s="137"/>
      <c r="G458" s="212">
        <f>G459</f>
        <v>4727.6</v>
      </c>
      <c r="H458" s="212">
        <f>H459</f>
        <v>543.7</v>
      </c>
      <c r="I458" s="210">
        <f t="shared" si="31"/>
        <v>11.5</v>
      </c>
    </row>
    <row r="459" spans="1:9" ht="28.5" customHeight="1">
      <c r="A459" s="68" t="s">
        <v>289</v>
      </c>
      <c r="B459" s="139" t="s">
        <v>177</v>
      </c>
      <c r="C459" s="119" t="s">
        <v>379</v>
      </c>
      <c r="D459" s="136" t="s">
        <v>279</v>
      </c>
      <c r="E459" s="137" t="s">
        <v>252</v>
      </c>
      <c r="F459" s="137" t="s">
        <v>290</v>
      </c>
      <c r="G459" s="212">
        <v>4727.6</v>
      </c>
      <c r="H459" s="213">
        <v>543.7</v>
      </c>
      <c r="I459" s="210">
        <f t="shared" si="31"/>
        <v>11.5</v>
      </c>
    </row>
    <row r="460" spans="1:9" ht="28.5" customHeight="1">
      <c r="A460" s="68" t="s">
        <v>497</v>
      </c>
      <c r="B460" s="139" t="s">
        <v>446</v>
      </c>
      <c r="C460" s="119" t="s">
        <v>379</v>
      </c>
      <c r="D460" s="136" t="s">
        <v>21</v>
      </c>
      <c r="E460" s="137" t="s">
        <v>273</v>
      </c>
      <c r="F460" s="137"/>
      <c r="G460" s="212">
        <f>G461</f>
        <v>370</v>
      </c>
      <c r="H460" s="212">
        <f>H461</f>
        <v>98.1</v>
      </c>
      <c r="I460" s="210">
        <f t="shared" si="31"/>
        <v>26.5</v>
      </c>
    </row>
    <row r="461" spans="1:9" ht="39.75" customHeight="1">
      <c r="A461" s="89" t="s">
        <v>217</v>
      </c>
      <c r="B461" s="139" t="s">
        <v>446</v>
      </c>
      <c r="C461" s="119" t="s">
        <v>379</v>
      </c>
      <c r="D461" s="167" t="s">
        <v>21</v>
      </c>
      <c r="E461" s="168" t="s">
        <v>273</v>
      </c>
      <c r="F461" s="137" t="s">
        <v>261</v>
      </c>
      <c r="G461" s="212">
        <v>370</v>
      </c>
      <c r="H461" s="213">
        <v>98.1</v>
      </c>
      <c r="I461" s="210">
        <f t="shared" si="31"/>
        <v>26.5</v>
      </c>
    </row>
    <row r="462" spans="1:9" ht="39.75" customHeight="1">
      <c r="A462" s="38" t="s">
        <v>542</v>
      </c>
      <c r="B462" s="231" t="s">
        <v>552</v>
      </c>
      <c r="C462" s="119" t="s">
        <v>379</v>
      </c>
      <c r="D462" s="167" t="s">
        <v>279</v>
      </c>
      <c r="E462" s="168" t="s">
        <v>252</v>
      </c>
      <c r="F462" s="137"/>
      <c r="G462" s="212">
        <f>G463</f>
        <v>290.4</v>
      </c>
      <c r="H462" s="212">
        <f>H463</f>
        <v>0</v>
      </c>
      <c r="I462" s="210">
        <f t="shared" si="31"/>
        <v>0</v>
      </c>
    </row>
    <row r="463" spans="1:9" ht="39.75" customHeight="1">
      <c r="A463" s="38" t="s">
        <v>345</v>
      </c>
      <c r="B463" s="231" t="s">
        <v>552</v>
      </c>
      <c r="C463" s="119" t="s">
        <v>379</v>
      </c>
      <c r="D463" s="167" t="s">
        <v>279</v>
      </c>
      <c r="E463" s="168" t="s">
        <v>252</v>
      </c>
      <c r="F463" s="137" t="s">
        <v>261</v>
      </c>
      <c r="G463" s="212">
        <v>290.4</v>
      </c>
      <c r="H463" s="213">
        <v>0</v>
      </c>
      <c r="I463" s="210">
        <f t="shared" si="31"/>
        <v>0</v>
      </c>
    </row>
    <row r="464" spans="1:9" ht="38.25" customHeight="1">
      <c r="A464" s="86" t="s">
        <v>447</v>
      </c>
      <c r="B464" s="174" t="s">
        <v>448</v>
      </c>
      <c r="C464" s="122"/>
      <c r="D464" s="134"/>
      <c r="E464" s="135"/>
      <c r="F464" s="135"/>
      <c r="G464" s="211">
        <f>G465</f>
        <v>1465.2</v>
      </c>
      <c r="H464" s="211">
        <f>H465</f>
        <v>0</v>
      </c>
      <c r="I464" s="210">
        <f t="shared" si="31"/>
        <v>0</v>
      </c>
    </row>
    <row r="465" spans="1:9" ht="38.25" customHeight="1">
      <c r="A465" s="68" t="s">
        <v>323</v>
      </c>
      <c r="B465" s="139" t="s">
        <v>324</v>
      </c>
      <c r="C465" s="119" t="s">
        <v>379</v>
      </c>
      <c r="D465" s="136" t="s">
        <v>279</v>
      </c>
      <c r="E465" s="137" t="s">
        <v>252</v>
      </c>
      <c r="F465" s="137"/>
      <c r="G465" s="212">
        <f>G466</f>
        <v>1465.2</v>
      </c>
      <c r="H465" s="212">
        <f>H466</f>
        <v>0</v>
      </c>
      <c r="I465" s="210">
        <f t="shared" si="31"/>
        <v>0</v>
      </c>
    </row>
    <row r="466" spans="1:9" ht="45" customHeight="1">
      <c r="A466" s="68" t="s">
        <v>322</v>
      </c>
      <c r="B466" s="231" t="s">
        <v>324</v>
      </c>
      <c r="C466" s="119" t="s">
        <v>379</v>
      </c>
      <c r="D466" s="136" t="s">
        <v>279</v>
      </c>
      <c r="E466" s="137" t="s">
        <v>252</v>
      </c>
      <c r="F466" s="137" t="s">
        <v>290</v>
      </c>
      <c r="G466" s="212">
        <v>1465.2</v>
      </c>
      <c r="H466" s="213">
        <v>0</v>
      </c>
      <c r="I466" s="210">
        <f t="shared" si="31"/>
        <v>0</v>
      </c>
    </row>
    <row r="467" spans="1:9" ht="45" customHeight="1">
      <c r="A467" s="67" t="s">
        <v>337</v>
      </c>
      <c r="B467" s="173" t="s">
        <v>178</v>
      </c>
      <c r="C467" s="123"/>
      <c r="D467" s="136"/>
      <c r="E467" s="137"/>
      <c r="F467" s="137"/>
      <c r="G467" s="216">
        <f aca="true" t="shared" si="33" ref="G467:H471">G468</f>
        <v>230</v>
      </c>
      <c r="H467" s="216">
        <f t="shared" si="33"/>
        <v>51</v>
      </c>
      <c r="I467" s="210">
        <f t="shared" si="31"/>
        <v>22.2</v>
      </c>
    </row>
    <row r="468" spans="1:9" ht="49.5" customHeight="1">
      <c r="A468" s="67" t="s">
        <v>449</v>
      </c>
      <c r="B468" s="173" t="s">
        <v>179</v>
      </c>
      <c r="C468" s="123"/>
      <c r="D468" s="136"/>
      <c r="E468" s="137"/>
      <c r="F468" s="137"/>
      <c r="G468" s="212">
        <f t="shared" si="33"/>
        <v>230</v>
      </c>
      <c r="H468" s="212">
        <f t="shared" si="33"/>
        <v>51</v>
      </c>
      <c r="I468" s="210">
        <f t="shared" si="31"/>
        <v>22.2</v>
      </c>
    </row>
    <row r="469" spans="1:9" ht="1.5" customHeight="1" hidden="1">
      <c r="A469" s="66" t="s">
        <v>168</v>
      </c>
      <c r="B469" s="144" t="s">
        <v>179</v>
      </c>
      <c r="C469" s="120"/>
      <c r="D469" s="136" t="s">
        <v>279</v>
      </c>
      <c r="E469" s="137"/>
      <c r="F469" s="137"/>
      <c r="G469" s="212">
        <f t="shared" si="33"/>
        <v>230</v>
      </c>
      <c r="H469" s="212">
        <f t="shared" si="33"/>
        <v>51</v>
      </c>
      <c r="I469" s="210">
        <f t="shared" si="31"/>
        <v>22.2</v>
      </c>
    </row>
    <row r="470" spans="1:9" ht="28.5" customHeight="1" hidden="1">
      <c r="A470" s="66" t="s">
        <v>72</v>
      </c>
      <c r="B470" s="144" t="s">
        <v>179</v>
      </c>
      <c r="C470" s="120"/>
      <c r="D470" s="136" t="s">
        <v>279</v>
      </c>
      <c r="E470" s="137" t="s">
        <v>257</v>
      </c>
      <c r="F470" s="137"/>
      <c r="G470" s="212">
        <f t="shared" si="33"/>
        <v>230</v>
      </c>
      <c r="H470" s="212">
        <f t="shared" si="33"/>
        <v>51</v>
      </c>
      <c r="I470" s="210">
        <f t="shared" si="31"/>
        <v>22.2</v>
      </c>
    </row>
    <row r="471" spans="1:9" ht="28.5" customHeight="1">
      <c r="A471" s="68" t="s">
        <v>302</v>
      </c>
      <c r="B471" s="139" t="s">
        <v>180</v>
      </c>
      <c r="C471" s="119" t="s">
        <v>379</v>
      </c>
      <c r="D471" s="136" t="s">
        <v>279</v>
      </c>
      <c r="E471" s="137" t="s">
        <v>252</v>
      </c>
      <c r="F471" s="137"/>
      <c r="G471" s="212">
        <f t="shared" si="33"/>
        <v>230</v>
      </c>
      <c r="H471" s="212">
        <f t="shared" si="33"/>
        <v>51</v>
      </c>
      <c r="I471" s="210">
        <f t="shared" si="31"/>
        <v>22.2</v>
      </c>
    </row>
    <row r="472" spans="1:9" ht="46.5" customHeight="1">
      <c r="A472" s="68" t="s">
        <v>289</v>
      </c>
      <c r="B472" s="139" t="s">
        <v>180</v>
      </c>
      <c r="C472" s="119" t="s">
        <v>379</v>
      </c>
      <c r="D472" s="136" t="s">
        <v>279</v>
      </c>
      <c r="E472" s="137" t="s">
        <v>252</v>
      </c>
      <c r="F472" s="137" t="s">
        <v>290</v>
      </c>
      <c r="G472" s="212">
        <v>230</v>
      </c>
      <c r="H472" s="213">
        <v>51</v>
      </c>
      <c r="I472" s="210">
        <f t="shared" si="31"/>
        <v>22.2</v>
      </c>
    </row>
    <row r="473" spans="1:9" ht="48" customHeight="1">
      <c r="A473" s="67" t="s">
        <v>338</v>
      </c>
      <c r="B473" s="173" t="s">
        <v>181</v>
      </c>
      <c r="C473" s="123"/>
      <c r="D473" s="136"/>
      <c r="E473" s="137"/>
      <c r="F473" s="137"/>
      <c r="G473" s="216">
        <f aca="true" t="shared" si="34" ref="G473:H477">G474</f>
        <v>270</v>
      </c>
      <c r="H473" s="216">
        <f t="shared" si="34"/>
        <v>23.2</v>
      </c>
      <c r="I473" s="210">
        <f t="shared" si="31"/>
        <v>8.6</v>
      </c>
    </row>
    <row r="474" spans="1:9" ht="49.5" customHeight="1">
      <c r="A474" s="67" t="s">
        <v>370</v>
      </c>
      <c r="B474" s="173" t="s">
        <v>182</v>
      </c>
      <c r="C474" s="123"/>
      <c r="D474" s="136"/>
      <c r="E474" s="137"/>
      <c r="F474" s="137"/>
      <c r="G474" s="216">
        <f t="shared" si="34"/>
        <v>270</v>
      </c>
      <c r="H474" s="216">
        <f t="shared" si="34"/>
        <v>23.2</v>
      </c>
      <c r="I474" s="210">
        <f t="shared" si="31"/>
        <v>8.6</v>
      </c>
    </row>
    <row r="475" spans="1:9" ht="28.5" customHeight="1" hidden="1">
      <c r="A475" s="66" t="s">
        <v>168</v>
      </c>
      <c r="B475" s="139" t="s">
        <v>182</v>
      </c>
      <c r="C475" s="119"/>
      <c r="D475" s="136" t="s">
        <v>279</v>
      </c>
      <c r="E475" s="137"/>
      <c r="F475" s="137"/>
      <c r="G475" s="212">
        <f t="shared" si="34"/>
        <v>270</v>
      </c>
      <c r="H475" s="212">
        <f t="shared" si="34"/>
        <v>23.2</v>
      </c>
      <c r="I475" s="210">
        <f t="shared" si="31"/>
        <v>8.6</v>
      </c>
    </row>
    <row r="476" spans="1:9" ht="28.5" customHeight="1" hidden="1">
      <c r="A476" s="66" t="s">
        <v>72</v>
      </c>
      <c r="B476" s="139" t="s">
        <v>182</v>
      </c>
      <c r="C476" s="119"/>
      <c r="D476" s="136" t="s">
        <v>279</v>
      </c>
      <c r="E476" s="137" t="s">
        <v>257</v>
      </c>
      <c r="F476" s="137"/>
      <c r="G476" s="212">
        <f t="shared" si="34"/>
        <v>270</v>
      </c>
      <c r="H476" s="212">
        <f t="shared" si="34"/>
        <v>23.2</v>
      </c>
      <c r="I476" s="210">
        <f t="shared" si="31"/>
        <v>8.6</v>
      </c>
    </row>
    <row r="477" spans="1:9" ht="28.5" customHeight="1">
      <c r="A477" s="68" t="s">
        <v>17</v>
      </c>
      <c r="B477" s="139" t="s">
        <v>183</v>
      </c>
      <c r="C477" s="119" t="s">
        <v>379</v>
      </c>
      <c r="D477" s="136" t="s">
        <v>279</v>
      </c>
      <c r="E477" s="137" t="s">
        <v>257</v>
      </c>
      <c r="F477" s="137"/>
      <c r="G477" s="212">
        <f t="shared" si="34"/>
        <v>270</v>
      </c>
      <c r="H477" s="212">
        <f t="shared" si="34"/>
        <v>23.2</v>
      </c>
      <c r="I477" s="210">
        <f t="shared" si="31"/>
        <v>8.6</v>
      </c>
    </row>
    <row r="478" spans="1:9" ht="39" customHeight="1">
      <c r="A478" s="68" t="s">
        <v>260</v>
      </c>
      <c r="B478" s="144" t="s">
        <v>183</v>
      </c>
      <c r="C478" s="120" t="s">
        <v>379</v>
      </c>
      <c r="D478" s="136" t="s">
        <v>279</v>
      </c>
      <c r="E478" s="137" t="s">
        <v>257</v>
      </c>
      <c r="F478" s="137" t="s">
        <v>261</v>
      </c>
      <c r="G478" s="212">
        <v>270</v>
      </c>
      <c r="H478" s="213">
        <v>23.2</v>
      </c>
      <c r="I478" s="210">
        <f t="shared" si="31"/>
        <v>8.6</v>
      </c>
    </row>
    <row r="479" spans="1:9" ht="45" customHeight="1">
      <c r="A479" s="70" t="s">
        <v>339</v>
      </c>
      <c r="B479" s="232" t="s">
        <v>184</v>
      </c>
      <c r="C479" s="123"/>
      <c r="D479" s="136"/>
      <c r="E479" s="137"/>
      <c r="F479" s="137"/>
      <c r="G479" s="216">
        <f>G480+G493+G498+G503+G510+G513</f>
        <v>78775.4</v>
      </c>
      <c r="H479" s="216">
        <f>H480+H493+H498+H503+H510+H513</f>
        <v>12473</v>
      </c>
      <c r="I479" s="210">
        <f t="shared" si="31"/>
        <v>15.8</v>
      </c>
    </row>
    <row r="480" spans="1:9" ht="46.5" customHeight="1">
      <c r="A480" s="67" t="s">
        <v>371</v>
      </c>
      <c r="B480" s="232" t="s">
        <v>189</v>
      </c>
      <c r="C480" s="123"/>
      <c r="D480" s="136"/>
      <c r="E480" s="137"/>
      <c r="F480" s="137"/>
      <c r="G480" s="216">
        <f>G486+G491+G483</f>
        <v>54319.4</v>
      </c>
      <c r="H480" s="216">
        <f>H486+H491+H483</f>
        <v>7819.2</v>
      </c>
      <c r="I480" s="210">
        <f t="shared" si="31"/>
        <v>14.4</v>
      </c>
    </row>
    <row r="481" spans="1:9" ht="28.5" customHeight="1" hidden="1">
      <c r="A481" s="66" t="s">
        <v>134</v>
      </c>
      <c r="B481" s="231" t="s">
        <v>185</v>
      </c>
      <c r="C481" s="119"/>
      <c r="D481" s="136" t="s">
        <v>252</v>
      </c>
      <c r="E481" s="137"/>
      <c r="F481" s="137"/>
      <c r="G481" s="212">
        <f>G482</f>
        <v>51944.4</v>
      </c>
      <c r="H481" s="212">
        <f>H482</f>
        <v>7326.9</v>
      </c>
      <c r="I481" s="210">
        <f t="shared" si="31"/>
        <v>14.1</v>
      </c>
    </row>
    <row r="482" spans="1:9" ht="66" customHeight="1" hidden="1">
      <c r="A482" s="66" t="s">
        <v>301</v>
      </c>
      <c r="B482" s="231" t="s">
        <v>185</v>
      </c>
      <c r="C482" s="119"/>
      <c r="D482" s="136" t="s">
        <v>252</v>
      </c>
      <c r="E482" s="137" t="s">
        <v>257</v>
      </c>
      <c r="F482" s="137"/>
      <c r="G482" s="212">
        <f>G486+G491</f>
        <v>51944.4</v>
      </c>
      <c r="H482" s="212">
        <f>H486+H491</f>
        <v>7326.9</v>
      </c>
      <c r="I482" s="210">
        <f t="shared" si="31"/>
        <v>14.1</v>
      </c>
    </row>
    <row r="483" spans="1:9" ht="26.25" customHeight="1">
      <c r="A483" s="118" t="s">
        <v>515</v>
      </c>
      <c r="B483" s="233" t="s">
        <v>498</v>
      </c>
      <c r="C483" s="119" t="s">
        <v>379</v>
      </c>
      <c r="D483" s="136" t="s">
        <v>252</v>
      </c>
      <c r="E483" s="137" t="s">
        <v>264</v>
      </c>
      <c r="F483" s="137"/>
      <c r="G483" s="212">
        <f>G484</f>
        <v>2375</v>
      </c>
      <c r="H483" s="212">
        <f>H484</f>
        <v>492.3</v>
      </c>
      <c r="I483" s="210">
        <f t="shared" si="31"/>
        <v>20.7</v>
      </c>
    </row>
    <row r="484" spans="1:9" ht="24" customHeight="1">
      <c r="A484" s="118" t="s">
        <v>505</v>
      </c>
      <c r="B484" s="233" t="s">
        <v>507</v>
      </c>
      <c r="C484" s="119" t="s">
        <v>379</v>
      </c>
      <c r="D484" s="136" t="s">
        <v>252</v>
      </c>
      <c r="E484" s="137" t="s">
        <v>264</v>
      </c>
      <c r="F484" s="137"/>
      <c r="G484" s="212">
        <f>G485</f>
        <v>2375</v>
      </c>
      <c r="H484" s="212">
        <f>H485</f>
        <v>492.3</v>
      </c>
      <c r="I484" s="210">
        <f aca="true" t="shared" si="35" ref="I484:I538">H484/G484*100</f>
        <v>20.7</v>
      </c>
    </row>
    <row r="485" spans="1:9" ht="30" customHeight="1">
      <c r="A485" s="118" t="s">
        <v>506</v>
      </c>
      <c r="B485" s="233" t="s">
        <v>507</v>
      </c>
      <c r="C485" s="119" t="s">
        <v>379</v>
      </c>
      <c r="D485" s="136" t="s">
        <v>252</v>
      </c>
      <c r="E485" s="137" t="s">
        <v>264</v>
      </c>
      <c r="F485" s="137" t="s">
        <v>295</v>
      </c>
      <c r="G485" s="212">
        <v>2375</v>
      </c>
      <c r="H485" s="212">
        <v>492.3</v>
      </c>
      <c r="I485" s="210">
        <f t="shared" si="35"/>
        <v>20.7</v>
      </c>
    </row>
    <row r="486" spans="1:9" ht="28.5" customHeight="1">
      <c r="A486" s="68" t="s">
        <v>38</v>
      </c>
      <c r="B486" s="231" t="s">
        <v>498</v>
      </c>
      <c r="C486" s="119" t="s">
        <v>379</v>
      </c>
      <c r="D486" s="136" t="s">
        <v>252</v>
      </c>
      <c r="E486" s="137" t="s">
        <v>257</v>
      </c>
      <c r="F486" s="137"/>
      <c r="G486" s="212">
        <f>G487+G488+G490</f>
        <v>37614.4</v>
      </c>
      <c r="H486" s="212">
        <f>H487+H488+H490</f>
        <v>4914.5</v>
      </c>
      <c r="I486" s="210">
        <f t="shared" si="35"/>
        <v>13.1</v>
      </c>
    </row>
    <row r="487" spans="1:9" ht="38.25" customHeight="1">
      <c r="A487" s="66" t="s">
        <v>135</v>
      </c>
      <c r="B487" s="231" t="s">
        <v>498</v>
      </c>
      <c r="C487" s="119" t="s">
        <v>379</v>
      </c>
      <c r="D487" s="136" t="s">
        <v>252</v>
      </c>
      <c r="E487" s="137" t="s">
        <v>257</v>
      </c>
      <c r="F487" s="137" t="s">
        <v>295</v>
      </c>
      <c r="G487" s="219">
        <v>23393.7</v>
      </c>
      <c r="H487" s="219">
        <v>3581.5</v>
      </c>
      <c r="I487" s="210">
        <f t="shared" si="35"/>
        <v>15.3</v>
      </c>
    </row>
    <row r="488" spans="1:9" ht="39" customHeight="1">
      <c r="A488" s="68" t="s">
        <v>260</v>
      </c>
      <c r="B488" s="231" t="s">
        <v>498</v>
      </c>
      <c r="C488" s="119" t="s">
        <v>379</v>
      </c>
      <c r="D488" s="136" t="s">
        <v>252</v>
      </c>
      <c r="E488" s="137" t="s">
        <v>257</v>
      </c>
      <c r="F488" s="137" t="s">
        <v>261</v>
      </c>
      <c r="G488" s="219">
        <v>14020.7</v>
      </c>
      <c r="H488" s="219">
        <v>1333</v>
      </c>
      <c r="I488" s="210">
        <f t="shared" si="35"/>
        <v>9.5</v>
      </c>
    </row>
    <row r="489" spans="1:9" ht="48" customHeight="1" hidden="1">
      <c r="A489" s="68" t="s">
        <v>8</v>
      </c>
      <c r="B489" s="231" t="s">
        <v>187</v>
      </c>
      <c r="C489" s="119" t="s">
        <v>103</v>
      </c>
      <c r="D489" s="136" t="s">
        <v>252</v>
      </c>
      <c r="E489" s="137" t="s">
        <v>257</v>
      </c>
      <c r="F489" s="137" t="s">
        <v>9</v>
      </c>
      <c r="G489" s="219">
        <v>0</v>
      </c>
      <c r="H489" s="219">
        <v>0</v>
      </c>
      <c r="I489" s="210" t="e">
        <f t="shared" si="35"/>
        <v>#DIV/0!</v>
      </c>
    </row>
    <row r="490" spans="1:9" ht="28.5" customHeight="1">
      <c r="A490" s="68" t="s">
        <v>186</v>
      </c>
      <c r="B490" s="231" t="s">
        <v>498</v>
      </c>
      <c r="C490" s="119" t="s">
        <v>379</v>
      </c>
      <c r="D490" s="136" t="s">
        <v>252</v>
      </c>
      <c r="E490" s="137" t="s">
        <v>257</v>
      </c>
      <c r="F490" s="137" t="s">
        <v>296</v>
      </c>
      <c r="G490" s="219">
        <v>200</v>
      </c>
      <c r="H490" s="219">
        <v>0</v>
      </c>
      <c r="I490" s="210">
        <f t="shared" si="35"/>
        <v>0</v>
      </c>
    </row>
    <row r="491" spans="1:9" ht="72" customHeight="1">
      <c r="A491" s="68" t="s">
        <v>54</v>
      </c>
      <c r="B491" s="231" t="s">
        <v>499</v>
      </c>
      <c r="C491" s="119" t="s">
        <v>379</v>
      </c>
      <c r="D491" s="136" t="s">
        <v>252</v>
      </c>
      <c r="E491" s="137" t="s">
        <v>257</v>
      </c>
      <c r="F491" s="137"/>
      <c r="G491" s="212">
        <f>G492</f>
        <v>14330</v>
      </c>
      <c r="H491" s="212">
        <f>H492</f>
        <v>2412.4</v>
      </c>
      <c r="I491" s="210">
        <f t="shared" si="35"/>
        <v>16.8</v>
      </c>
    </row>
    <row r="492" spans="1:9" ht="42.75" customHeight="1">
      <c r="A492" s="68" t="s">
        <v>294</v>
      </c>
      <c r="B492" s="231" t="s">
        <v>499</v>
      </c>
      <c r="C492" s="119" t="s">
        <v>379</v>
      </c>
      <c r="D492" s="136" t="s">
        <v>252</v>
      </c>
      <c r="E492" s="137" t="s">
        <v>257</v>
      </c>
      <c r="F492" s="137" t="s">
        <v>295</v>
      </c>
      <c r="G492" s="219">
        <v>14330</v>
      </c>
      <c r="H492" s="228">
        <v>2412.4</v>
      </c>
      <c r="I492" s="210">
        <f t="shared" si="35"/>
        <v>16.8</v>
      </c>
    </row>
    <row r="493" spans="1:9" ht="27" customHeight="1">
      <c r="A493" s="70" t="s">
        <v>373</v>
      </c>
      <c r="B493" s="232" t="s">
        <v>185</v>
      </c>
      <c r="C493" s="123"/>
      <c r="D493" s="136"/>
      <c r="E493" s="137"/>
      <c r="F493" s="137"/>
      <c r="G493" s="216">
        <f aca="true" t="shared" si="36" ref="G493:H496">G494</f>
        <v>70</v>
      </c>
      <c r="H493" s="216">
        <f t="shared" si="36"/>
        <v>0</v>
      </c>
      <c r="I493" s="210">
        <f t="shared" si="35"/>
        <v>0</v>
      </c>
    </row>
    <row r="494" spans="1:9" ht="28.5" customHeight="1" hidden="1">
      <c r="A494" s="66" t="s">
        <v>134</v>
      </c>
      <c r="B494" s="231" t="s">
        <v>188</v>
      </c>
      <c r="C494" s="119"/>
      <c r="D494" s="136" t="s">
        <v>252</v>
      </c>
      <c r="E494" s="137"/>
      <c r="F494" s="137"/>
      <c r="G494" s="212">
        <f t="shared" si="36"/>
        <v>70</v>
      </c>
      <c r="H494" s="212">
        <f t="shared" si="36"/>
        <v>0</v>
      </c>
      <c r="I494" s="210">
        <f t="shared" si="35"/>
        <v>0</v>
      </c>
    </row>
    <row r="495" spans="1:9" ht="28.5" customHeight="1" hidden="1">
      <c r="A495" s="66" t="s">
        <v>253</v>
      </c>
      <c r="B495" s="231" t="s">
        <v>188</v>
      </c>
      <c r="C495" s="119"/>
      <c r="D495" s="136" t="s">
        <v>252</v>
      </c>
      <c r="E495" s="137" t="s">
        <v>254</v>
      </c>
      <c r="F495" s="137"/>
      <c r="G495" s="212">
        <f t="shared" si="36"/>
        <v>70</v>
      </c>
      <c r="H495" s="212">
        <f t="shared" si="36"/>
        <v>0</v>
      </c>
      <c r="I495" s="210">
        <f t="shared" si="35"/>
        <v>0</v>
      </c>
    </row>
    <row r="496" spans="1:9" ht="28.5" customHeight="1">
      <c r="A496" s="68" t="s">
        <v>38</v>
      </c>
      <c r="B496" s="231" t="s">
        <v>187</v>
      </c>
      <c r="C496" s="119" t="s">
        <v>379</v>
      </c>
      <c r="D496" s="136" t="s">
        <v>252</v>
      </c>
      <c r="E496" s="137" t="s">
        <v>254</v>
      </c>
      <c r="F496" s="137"/>
      <c r="G496" s="212">
        <f t="shared" si="36"/>
        <v>70</v>
      </c>
      <c r="H496" s="212">
        <f t="shared" si="36"/>
        <v>0</v>
      </c>
      <c r="I496" s="210">
        <f t="shared" si="35"/>
        <v>0</v>
      </c>
    </row>
    <row r="497" spans="1:9" ht="46.5" customHeight="1">
      <c r="A497" s="66" t="s">
        <v>260</v>
      </c>
      <c r="B497" s="231" t="s">
        <v>187</v>
      </c>
      <c r="C497" s="119" t="s">
        <v>379</v>
      </c>
      <c r="D497" s="136" t="s">
        <v>252</v>
      </c>
      <c r="E497" s="137" t="s">
        <v>254</v>
      </c>
      <c r="F497" s="137" t="s">
        <v>261</v>
      </c>
      <c r="G497" s="212">
        <v>70</v>
      </c>
      <c r="H497" s="213">
        <v>0</v>
      </c>
      <c r="I497" s="210">
        <f t="shared" si="35"/>
        <v>0</v>
      </c>
    </row>
    <row r="498" spans="1:9" ht="49.5" customHeight="1">
      <c r="A498" s="67" t="s">
        <v>374</v>
      </c>
      <c r="B498" s="232" t="s">
        <v>188</v>
      </c>
      <c r="C498" s="123"/>
      <c r="D498" s="136"/>
      <c r="E498" s="137"/>
      <c r="F498" s="137"/>
      <c r="G498" s="216">
        <f aca="true" t="shared" si="37" ref="G498:H501">G499</f>
        <v>3249.3</v>
      </c>
      <c r="H498" s="216">
        <f t="shared" si="37"/>
        <v>523.8</v>
      </c>
      <c r="I498" s="210">
        <f t="shared" si="35"/>
        <v>16.1</v>
      </c>
    </row>
    <row r="499" spans="1:9" ht="1.5" customHeight="1">
      <c r="A499" s="66" t="s">
        <v>134</v>
      </c>
      <c r="B499" s="231" t="s">
        <v>189</v>
      </c>
      <c r="C499" s="119"/>
      <c r="D499" s="136" t="s">
        <v>252</v>
      </c>
      <c r="E499" s="137"/>
      <c r="F499" s="137"/>
      <c r="G499" s="212">
        <f t="shared" si="37"/>
        <v>3249.3</v>
      </c>
      <c r="H499" s="212">
        <f t="shared" si="37"/>
        <v>523.8</v>
      </c>
      <c r="I499" s="210">
        <f t="shared" si="35"/>
        <v>16.1</v>
      </c>
    </row>
    <row r="500" spans="1:9" ht="28.5" customHeight="1" hidden="1">
      <c r="A500" s="66" t="s">
        <v>253</v>
      </c>
      <c r="B500" s="231" t="s">
        <v>189</v>
      </c>
      <c r="C500" s="119"/>
      <c r="D500" s="136" t="s">
        <v>252</v>
      </c>
      <c r="E500" s="137" t="s">
        <v>254</v>
      </c>
      <c r="F500" s="137"/>
      <c r="G500" s="212">
        <f t="shared" si="37"/>
        <v>3249.3</v>
      </c>
      <c r="H500" s="212">
        <f t="shared" si="37"/>
        <v>523.8</v>
      </c>
      <c r="I500" s="210">
        <f t="shared" si="35"/>
        <v>16.1</v>
      </c>
    </row>
    <row r="501" spans="1:9" ht="105" customHeight="1">
      <c r="A501" s="66" t="s">
        <v>190</v>
      </c>
      <c r="B501" s="231" t="s">
        <v>512</v>
      </c>
      <c r="C501" s="119" t="s">
        <v>379</v>
      </c>
      <c r="D501" s="136" t="s">
        <v>252</v>
      </c>
      <c r="E501" s="137" t="s">
        <v>254</v>
      </c>
      <c r="F501" s="137"/>
      <c r="G501" s="212">
        <f>G502</f>
        <v>3249.3</v>
      </c>
      <c r="H501" s="212">
        <f t="shared" si="37"/>
        <v>523.8</v>
      </c>
      <c r="I501" s="210">
        <f t="shared" si="35"/>
        <v>16.1</v>
      </c>
    </row>
    <row r="502" spans="1:9" ht="28.5" customHeight="1">
      <c r="A502" s="66" t="s">
        <v>191</v>
      </c>
      <c r="B502" s="231" t="s">
        <v>512</v>
      </c>
      <c r="C502" s="205" t="s">
        <v>379</v>
      </c>
      <c r="D502" s="206" t="s">
        <v>252</v>
      </c>
      <c r="E502" s="207" t="s">
        <v>254</v>
      </c>
      <c r="F502" s="207" t="s">
        <v>290</v>
      </c>
      <c r="G502" s="219">
        <v>3249.3</v>
      </c>
      <c r="H502" s="228">
        <v>523.8</v>
      </c>
      <c r="I502" s="210">
        <f t="shared" si="35"/>
        <v>16.1</v>
      </c>
    </row>
    <row r="503" spans="1:9" ht="48" customHeight="1">
      <c r="A503" s="67" t="s">
        <v>372</v>
      </c>
      <c r="B503" s="232" t="s">
        <v>450</v>
      </c>
      <c r="C503" s="123"/>
      <c r="D503" s="155"/>
      <c r="E503" s="156"/>
      <c r="F503" s="156"/>
      <c r="G503" s="229">
        <f>G504+G508</f>
        <v>16547.3</v>
      </c>
      <c r="H503" s="229">
        <f>H504+H508</f>
        <v>3538.4</v>
      </c>
      <c r="I503" s="210">
        <f t="shared" si="35"/>
        <v>21.4</v>
      </c>
    </row>
    <row r="504" spans="1:9" ht="28.5" customHeight="1">
      <c r="A504" s="68" t="s">
        <v>38</v>
      </c>
      <c r="B504" s="231" t="s">
        <v>451</v>
      </c>
      <c r="C504" s="119" t="s">
        <v>379</v>
      </c>
      <c r="D504" s="136" t="s">
        <v>252</v>
      </c>
      <c r="E504" s="137" t="s">
        <v>257</v>
      </c>
      <c r="F504" s="137"/>
      <c r="G504" s="219">
        <f>G505+G506+G507</f>
        <v>9392.4</v>
      </c>
      <c r="H504" s="219">
        <f>H505+H506+H507</f>
        <v>1930.8</v>
      </c>
      <c r="I504" s="210">
        <f t="shared" si="35"/>
        <v>20.6</v>
      </c>
    </row>
    <row r="505" spans="1:9" ht="28.5" customHeight="1">
      <c r="A505" s="66" t="s">
        <v>135</v>
      </c>
      <c r="B505" s="231" t="s">
        <v>451</v>
      </c>
      <c r="C505" s="119" t="s">
        <v>379</v>
      </c>
      <c r="D505" s="136" t="s">
        <v>252</v>
      </c>
      <c r="E505" s="137" t="s">
        <v>257</v>
      </c>
      <c r="F505" s="137" t="s">
        <v>295</v>
      </c>
      <c r="G505" s="219">
        <v>6182.9</v>
      </c>
      <c r="H505" s="228">
        <v>951.4</v>
      </c>
      <c r="I505" s="210">
        <f t="shared" si="35"/>
        <v>15.4</v>
      </c>
    </row>
    <row r="506" spans="1:9" ht="37.5" customHeight="1">
      <c r="A506" s="68" t="s">
        <v>260</v>
      </c>
      <c r="B506" s="231" t="s">
        <v>451</v>
      </c>
      <c r="C506" s="119" t="s">
        <v>379</v>
      </c>
      <c r="D506" s="136" t="s">
        <v>252</v>
      </c>
      <c r="E506" s="137" t="s">
        <v>257</v>
      </c>
      <c r="F506" s="137" t="s">
        <v>261</v>
      </c>
      <c r="G506" s="222">
        <v>3173.5</v>
      </c>
      <c r="H506" s="228">
        <v>978.7</v>
      </c>
      <c r="I506" s="210">
        <f t="shared" si="35"/>
        <v>30.8</v>
      </c>
    </row>
    <row r="507" spans="1:9" ht="28.5" customHeight="1">
      <c r="A507" s="68" t="s">
        <v>186</v>
      </c>
      <c r="B507" s="231" t="s">
        <v>451</v>
      </c>
      <c r="C507" s="119" t="s">
        <v>379</v>
      </c>
      <c r="D507" s="136" t="s">
        <v>252</v>
      </c>
      <c r="E507" s="137" t="s">
        <v>257</v>
      </c>
      <c r="F507" s="137" t="s">
        <v>296</v>
      </c>
      <c r="G507" s="219">
        <v>36</v>
      </c>
      <c r="H507" s="230">
        <v>0.7</v>
      </c>
      <c r="I507" s="210">
        <f t="shared" si="35"/>
        <v>1.9</v>
      </c>
    </row>
    <row r="508" spans="1:9" ht="42" customHeight="1">
      <c r="A508" s="68" t="s">
        <v>54</v>
      </c>
      <c r="B508" s="231" t="s">
        <v>452</v>
      </c>
      <c r="C508" s="119" t="s">
        <v>379</v>
      </c>
      <c r="D508" s="136" t="s">
        <v>252</v>
      </c>
      <c r="E508" s="137" t="s">
        <v>257</v>
      </c>
      <c r="F508" s="137"/>
      <c r="G508" s="219">
        <f>G509</f>
        <v>7154.9</v>
      </c>
      <c r="H508" s="219">
        <f>H509</f>
        <v>1607.6</v>
      </c>
      <c r="I508" s="210">
        <f t="shared" si="35"/>
        <v>22.5</v>
      </c>
    </row>
    <row r="509" spans="1:9" ht="28.5" customHeight="1">
      <c r="A509" s="68" t="s">
        <v>294</v>
      </c>
      <c r="B509" s="234" t="s">
        <v>452</v>
      </c>
      <c r="C509" s="119" t="s">
        <v>379</v>
      </c>
      <c r="D509" s="136" t="s">
        <v>252</v>
      </c>
      <c r="E509" s="137" t="s">
        <v>257</v>
      </c>
      <c r="F509" s="137" t="s">
        <v>295</v>
      </c>
      <c r="G509" s="219">
        <v>7154.9</v>
      </c>
      <c r="H509" s="228">
        <v>1607.6</v>
      </c>
      <c r="I509" s="210">
        <f t="shared" si="35"/>
        <v>22.5</v>
      </c>
    </row>
    <row r="510" spans="1:9" ht="51.75" customHeight="1">
      <c r="A510" s="117" t="s">
        <v>501</v>
      </c>
      <c r="B510" s="235" t="s">
        <v>502</v>
      </c>
      <c r="C510" s="123" t="s">
        <v>379</v>
      </c>
      <c r="D510" s="155" t="s">
        <v>252</v>
      </c>
      <c r="E510" s="156" t="s">
        <v>300</v>
      </c>
      <c r="F510" s="156"/>
      <c r="G510" s="229">
        <f>G511+G512</f>
        <v>1704.4</v>
      </c>
      <c r="H510" s="229">
        <f>H511+H512</f>
        <v>205.5</v>
      </c>
      <c r="I510" s="210">
        <f t="shared" si="35"/>
        <v>12.1</v>
      </c>
    </row>
    <row r="511" spans="1:9" ht="28.5" customHeight="1">
      <c r="A511" s="118" t="s">
        <v>294</v>
      </c>
      <c r="B511" s="233" t="s">
        <v>503</v>
      </c>
      <c r="C511" s="119" t="s">
        <v>504</v>
      </c>
      <c r="D511" s="136" t="s">
        <v>252</v>
      </c>
      <c r="E511" s="137" t="s">
        <v>300</v>
      </c>
      <c r="F511" s="137" t="s">
        <v>295</v>
      </c>
      <c r="G511" s="219">
        <v>1597.9</v>
      </c>
      <c r="H511" s="228">
        <v>200.6</v>
      </c>
      <c r="I511" s="210">
        <f t="shared" si="35"/>
        <v>12.6</v>
      </c>
    </row>
    <row r="512" spans="1:9" ht="40.5" customHeight="1">
      <c r="A512" s="118" t="s">
        <v>260</v>
      </c>
      <c r="B512" s="233" t="s">
        <v>503</v>
      </c>
      <c r="C512" s="119" t="s">
        <v>504</v>
      </c>
      <c r="D512" s="136" t="s">
        <v>252</v>
      </c>
      <c r="E512" s="137" t="s">
        <v>300</v>
      </c>
      <c r="F512" s="137" t="s">
        <v>261</v>
      </c>
      <c r="G512" s="219">
        <v>106.5</v>
      </c>
      <c r="H512" s="228">
        <v>4.9</v>
      </c>
      <c r="I512" s="210">
        <f t="shared" si="35"/>
        <v>4.6</v>
      </c>
    </row>
    <row r="513" spans="1:9" ht="40.5" customHeight="1">
      <c r="A513" s="117" t="s">
        <v>510</v>
      </c>
      <c r="B513" s="235" t="s">
        <v>513</v>
      </c>
      <c r="C513" s="123" t="s">
        <v>511</v>
      </c>
      <c r="D513" s="155" t="s">
        <v>252</v>
      </c>
      <c r="E513" s="156" t="s">
        <v>273</v>
      </c>
      <c r="F513" s="156"/>
      <c r="G513" s="229">
        <f>G514+G515</f>
        <v>2885</v>
      </c>
      <c r="H513" s="229">
        <f>H514+H515</f>
        <v>386.1</v>
      </c>
      <c r="I513" s="210">
        <f t="shared" si="35"/>
        <v>13.4</v>
      </c>
    </row>
    <row r="514" spans="1:9" ht="40.5" customHeight="1">
      <c r="A514" s="118" t="s">
        <v>294</v>
      </c>
      <c r="B514" s="233" t="s">
        <v>514</v>
      </c>
      <c r="C514" s="119" t="s">
        <v>511</v>
      </c>
      <c r="D514" s="136" t="s">
        <v>252</v>
      </c>
      <c r="E514" s="137" t="s">
        <v>273</v>
      </c>
      <c r="F514" s="137" t="s">
        <v>295</v>
      </c>
      <c r="G514" s="219">
        <v>723.5</v>
      </c>
      <c r="H514" s="228">
        <v>129.5</v>
      </c>
      <c r="I514" s="210">
        <f t="shared" si="35"/>
        <v>17.9</v>
      </c>
    </row>
    <row r="515" spans="1:9" ht="40.5" customHeight="1">
      <c r="A515" s="118" t="s">
        <v>260</v>
      </c>
      <c r="B515" s="233" t="s">
        <v>514</v>
      </c>
      <c r="C515" s="119" t="s">
        <v>511</v>
      </c>
      <c r="D515" s="136" t="s">
        <v>252</v>
      </c>
      <c r="E515" s="137" t="s">
        <v>273</v>
      </c>
      <c r="F515" s="137" t="s">
        <v>261</v>
      </c>
      <c r="G515" s="219">
        <v>2161.5</v>
      </c>
      <c r="H515" s="228">
        <v>256.6</v>
      </c>
      <c r="I515" s="210">
        <f t="shared" si="35"/>
        <v>11.9</v>
      </c>
    </row>
    <row r="516" spans="1:9" ht="72" customHeight="1">
      <c r="A516" s="36" t="s">
        <v>340</v>
      </c>
      <c r="B516" s="236" t="s">
        <v>192</v>
      </c>
      <c r="C516" s="123"/>
      <c r="D516" s="136"/>
      <c r="E516" s="137"/>
      <c r="F516" s="137"/>
      <c r="G516" s="216">
        <f aca="true" t="shared" si="38" ref="G516:H520">G517</f>
        <v>0</v>
      </c>
      <c r="H516" s="216">
        <f t="shared" si="38"/>
        <v>0</v>
      </c>
      <c r="I516" s="210">
        <v>0</v>
      </c>
    </row>
    <row r="517" spans="1:9" ht="57" customHeight="1">
      <c r="A517" s="65" t="s">
        <v>375</v>
      </c>
      <c r="B517" s="208" t="s">
        <v>193</v>
      </c>
      <c r="C517" s="119"/>
      <c r="D517" s="136"/>
      <c r="E517" s="137"/>
      <c r="F517" s="137"/>
      <c r="G517" s="216">
        <f t="shared" si="38"/>
        <v>0</v>
      </c>
      <c r="H517" s="216">
        <f t="shared" si="38"/>
        <v>0</v>
      </c>
      <c r="I517" s="210">
        <v>0</v>
      </c>
    </row>
    <row r="518" spans="1:9" ht="28.5" customHeight="1" hidden="1">
      <c r="A518" s="57" t="s">
        <v>80</v>
      </c>
      <c r="B518" s="119" t="s">
        <v>193</v>
      </c>
      <c r="C518" s="119"/>
      <c r="D518" s="136" t="s">
        <v>271</v>
      </c>
      <c r="E518" s="137"/>
      <c r="F518" s="137"/>
      <c r="G518" s="212">
        <f t="shared" si="38"/>
        <v>0</v>
      </c>
      <c r="H518" s="212">
        <f t="shared" si="38"/>
        <v>0</v>
      </c>
      <c r="I518" s="210" t="e">
        <f t="shared" si="35"/>
        <v>#DIV/0!</v>
      </c>
    </row>
    <row r="519" spans="1:9" ht="28.5" customHeight="1" hidden="1">
      <c r="A519" s="57" t="s">
        <v>272</v>
      </c>
      <c r="B519" s="119" t="s">
        <v>193</v>
      </c>
      <c r="C519" s="119"/>
      <c r="D519" s="136" t="s">
        <v>271</v>
      </c>
      <c r="E519" s="137" t="s">
        <v>273</v>
      </c>
      <c r="F519" s="137"/>
      <c r="G519" s="212">
        <f t="shared" si="38"/>
        <v>0</v>
      </c>
      <c r="H519" s="212">
        <f t="shared" si="38"/>
        <v>0</v>
      </c>
      <c r="I519" s="210" t="e">
        <f t="shared" si="35"/>
        <v>#DIV/0!</v>
      </c>
    </row>
    <row r="520" spans="1:9" ht="57" customHeight="1">
      <c r="A520" s="32" t="s">
        <v>57</v>
      </c>
      <c r="B520" s="119" t="s">
        <v>194</v>
      </c>
      <c r="C520" s="119" t="s">
        <v>379</v>
      </c>
      <c r="D520" s="136" t="s">
        <v>271</v>
      </c>
      <c r="E520" s="137" t="s">
        <v>273</v>
      </c>
      <c r="F520" s="137"/>
      <c r="G520" s="212">
        <f t="shared" si="38"/>
        <v>0</v>
      </c>
      <c r="H520" s="212">
        <f t="shared" si="38"/>
        <v>0</v>
      </c>
      <c r="I520" s="210">
        <v>0</v>
      </c>
    </row>
    <row r="521" spans="1:9" ht="52.5" customHeight="1">
      <c r="A521" s="38" t="s">
        <v>8</v>
      </c>
      <c r="B521" s="119" t="s">
        <v>194</v>
      </c>
      <c r="C521" s="119" t="s">
        <v>379</v>
      </c>
      <c r="D521" s="136" t="s">
        <v>271</v>
      </c>
      <c r="E521" s="137" t="s">
        <v>273</v>
      </c>
      <c r="F521" s="137" t="s">
        <v>9</v>
      </c>
      <c r="G521" s="212">
        <v>0</v>
      </c>
      <c r="H521" s="213">
        <v>0</v>
      </c>
      <c r="I521" s="210">
        <v>0</v>
      </c>
    </row>
    <row r="522" spans="1:9" ht="63" customHeight="1">
      <c r="A522" s="65" t="s">
        <v>341</v>
      </c>
      <c r="B522" s="173" t="s">
        <v>195</v>
      </c>
      <c r="C522" s="123"/>
      <c r="D522" s="136"/>
      <c r="E522" s="137"/>
      <c r="F522" s="137"/>
      <c r="G522" s="216">
        <f>G523+G535</f>
        <v>2888.9</v>
      </c>
      <c r="H522" s="216">
        <f>H523+H535</f>
        <v>526.7</v>
      </c>
      <c r="I522" s="210">
        <f t="shared" si="35"/>
        <v>18.2</v>
      </c>
    </row>
    <row r="523" spans="1:9" ht="63" customHeight="1">
      <c r="A523" s="65" t="s">
        <v>453</v>
      </c>
      <c r="B523" s="173" t="s">
        <v>455</v>
      </c>
      <c r="C523" s="123"/>
      <c r="D523" s="136"/>
      <c r="E523" s="137"/>
      <c r="F523" s="137"/>
      <c r="G523" s="216">
        <f>G524+G529</f>
        <v>1388.9</v>
      </c>
      <c r="H523" s="216">
        <f>H524+H529</f>
        <v>0</v>
      </c>
      <c r="I523" s="210">
        <f t="shared" si="35"/>
        <v>0</v>
      </c>
    </row>
    <row r="524" spans="1:9" ht="63" customHeight="1">
      <c r="A524" s="65" t="s">
        <v>454</v>
      </c>
      <c r="B524" s="173" t="s">
        <v>456</v>
      </c>
      <c r="C524" s="123"/>
      <c r="D524" s="136"/>
      <c r="E524" s="137"/>
      <c r="F524" s="137"/>
      <c r="G524" s="216">
        <f>G527</f>
        <v>1000</v>
      </c>
      <c r="H524" s="216">
        <f>H527</f>
        <v>0</v>
      </c>
      <c r="I524" s="210">
        <f t="shared" si="35"/>
        <v>0</v>
      </c>
    </row>
    <row r="525" spans="1:9" ht="28.5" customHeight="1" hidden="1">
      <c r="A525" s="38" t="s">
        <v>197</v>
      </c>
      <c r="B525" s="139" t="s">
        <v>196</v>
      </c>
      <c r="C525" s="119"/>
      <c r="D525" s="136" t="s">
        <v>275</v>
      </c>
      <c r="E525" s="137"/>
      <c r="F525" s="137"/>
      <c r="G525" s="212" t="e">
        <f>G526</f>
        <v>#REF!</v>
      </c>
      <c r="H525" s="212" t="e">
        <f>H526</f>
        <v>#REF!</v>
      </c>
      <c r="I525" s="210" t="e">
        <f t="shared" si="35"/>
        <v>#REF!</v>
      </c>
    </row>
    <row r="526" spans="1:9" ht="28.5" customHeight="1" hidden="1">
      <c r="A526" s="57" t="s">
        <v>276</v>
      </c>
      <c r="B526" s="139" t="s">
        <v>196</v>
      </c>
      <c r="C526" s="119"/>
      <c r="D526" s="136" t="s">
        <v>275</v>
      </c>
      <c r="E526" s="137" t="s">
        <v>264</v>
      </c>
      <c r="F526" s="137"/>
      <c r="G526" s="212" t="e">
        <f>#REF!+#REF!+#REF!</f>
        <v>#REF!</v>
      </c>
      <c r="H526" s="212" t="e">
        <f>#REF!+#REF!+#REF!</f>
        <v>#REF!</v>
      </c>
      <c r="I526" s="210" t="e">
        <f t="shared" si="35"/>
        <v>#REF!</v>
      </c>
    </row>
    <row r="527" spans="1:9" ht="39.75" customHeight="1">
      <c r="A527" s="38" t="s">
        <v>473</v>
      </c>
      <c r="B527" s="158" t="s">
        <v>457</v>
      </c>
      <c r="C527" s="119" t="s">
        <v>379</v>
      </c>
      <c r="D527" s="136" t="s">
        <v>275</v>
      </c>
      <c r="E527" s="137" t="s">
        <v>264</v>
      </c>
      <c r="F527" s="137"/>
      <c r="G527" s="212">
        <f>G528</f>
        <v>1000</v>
      </c>
      <c r="H527" s="212">
        <f>H528</f>
        <v>0</v>
      </c>
      <c r="I527" s="210">
        <f t="shared" si="35"/>
        <v>0</v>
      </c>
    </row>
    <row r="528" spans="1:9" ht="28.5" customHeight="1">
      <c r="A528" s="58" t="s">
        <v>58</v>
      </c>
      <c r="B528" s="253" t="s">
        <v>457</v>
      </c>
      <c r="C528" s="119" t="s">
        <v>379</v>
      </c>
      <c r="D528" s="136" t="s">
        <v>275</v>
      </c>
      <c r="E528" s="137" t="s">
        <v>264</v>
      </c>
      <c r="F528" s="137" t="s">
        <v>16</v>
      </c>
      <c r="G528" s="212">
        <v>1000</v>
      </c>
      <c r="H528" s="213">
        <v>0</v>
      </c>
      <c r="I528" s="210">
        <f t="shared" si="35"/>
        <v>0</v>
      </c>
    </row>
    <row r="529" spans="1:9" ht="40.5" customHeight="1">
      <c r="A529" s="251" t="s">
        <v>558</v>
      </c>
      <c r="B529" s="209" t="s">
        <v>559</v>
      </c>
      <c r="C529" s="125"/>
      <c r="D529" s="155"/>
      <c r="E529" s="156"/>
      <c r="F529" s="156"/>
      <c r="G529" s="216">
        <f>G530</f>
        <v>388.9</v>
      </c>
      <c r="H529" s="216">
        <f>H530</f>
        <v>0</v>
      </c>
      <c r="I529" s="210">
        <f t="shared" si="35"/>
        <v>0</v>
      </c>
    </row>
    <row r="530" spans="1:9" ht="40.5" customHeight="1">
      <c r="A530" s="38" t="s">
        <v>500</v>
      </c>
      <c r="B530" s="158" t="s">
        <v>560</v>
      </c>
      <c r="C530" s="119" t="s">
        <v>379</v>
      </c>
      <c r="D530" s="136" t="s">
        <v>275</v>
      </c>
      <c r="E530" s="137" t="s">
        <v>264</v>
      </c>
      <c r="F530" s="137"/>
      <c r="G530" s="212">
        <f>G531</f>
        <v>388.9</v>
      </c>
      <c r="H530" s="212">
        <f>H531</f>
        <v>0</v>
      </c>
      <c r="I530" s="210">
        <f t="shared" si="35"/>
        <v>0</v>
      </c>
    </row>
    <row r="531" spans="1:9" ht="40.5" customHeight="1">
      <c r="A531" s="57" t="s">
        <v>58</v>
      </c>
      <c r="B531" s="158" t="s">
        <v>560</v>
      </c>
      <c r="C531" s="119" t="s">
        <v>379</v>
      </c>
      <c r="D531" s="136" t="s">
        <v>275</v>
      </c>
      <c r="E531" s="137" t="s">
        <v>264</v>
      </c>
      <c r="F531" s="137" t="s">
        <v>16</v>
      </c>
      <c r="G531" s="212">
        <v>388.9</v>
      </c>
      <c r="H531" s="213">
        <v>0</v>
      </c>
      <c r="I531" s="210">
        <f t="shared" si="35"/>
        <v>0</v>
      </c>
    </row>
    <row r="532" spans="1:9" ht="3" customHeight="1" hidden="1">
      <c r="A532" s="38" t="s">
        <v>111</v>
      </c>
      <c r="B532" s="119" t="s">
        <v>112</v>
      </c>
      <c r="C532" s="119"/>
      <c r="D532" s="136"/>
      <c r="E532" s="137"/>
      <c r="F532" s="137"/>
      <c r="G532" s="212">
        <f>G533+G534</f>
        <v>0</v>
      </c>
      <c r="H532" s="212">
        <f>H533+H534</f>
        <v>0</v>
      </c>
      <c r="I532" s="210" t="e">
        <f t="shared" si="35"/>
        <v>#DIV/0!</v>
      </c>
    </row>
    <row r="533" spans="1:9" ht="49.5" customHeight="1" hidden="1">
      <c r="A533" s="57" t="s">
        <v>260</v>
      </c>
      <c r="B533" s="119" t="s">
        <v>112</v>
      </c>
      <c r="C533" s="119" t="s">
        <v>103</v>
      </c>
      <c r="D533" s="136" t="s">
        <v>21</v>
      </c>
      <c r="E533" s="137" t="s">
        <v>252</v>
      </c>
      <c r="F533" s="137" t="s">
        <v>261</v>
      </c>
      <c r="G533" s="212">
        <v>0</v>
      </c>
      <c r="H533" s="212"/>
      <c r="I533" s="210" t="e">
        <f t="shared" si="35"/>
        <v>#DIV/0!</v>
      </c>
    </row>
    <row r="534" spans="1:9" ht="31.5" customHeight="1" hidden="1">
      <c r="A534" s="38" t="s">
        <v>64</v>
      </c>
      <c r="B534" s="119" t="s">
        <v>112</v>
      </c>
      <c r="C534" s="119" t="s">
        <v>103</v>
      </c>
      <c r="D534" s="136" t="s">
        <v>21</v>
      </c>
      <c r="E534" s="137" t="s">
        <v>252</v>
      </c>
      <c r="F534" s="137" t="s">
        <v>65</v>
      </c>
      <c r="G534" s="212">
        <v>0</v>
      </c>
      <c r="H534" s="213">
        <v>0</v>
      </c>
      <c r="I534" s="210" t="e">
        <f t="shared" si="35"/>
        <v>#DIV/0!</v>
      </c>
    </row>
    <row r="535" spans="1:9" ht="48" customHeight="1">
      <c r="A535" s="111" t="s">
        <v>458</v>
      </c>
      <c r="B535" s="123" t="s">
        <v>460</v>
      </c>
      <c r="C535" s="123"/>
      <c r="D535" s="155"/>
      <c r="E535" s="156"/>
      <c r="F535" s="156"/>
      <c r="G535" s="229">
        <f aca="true" t="shared" si="39" ref="G535:H537">G536</f>
        <v>1500</v>
      </c>
      <c r="H535" s="229">
        <f t="shared" si="39"/>
        <v>526.7</v>
      </c>
      <c r="I535" s="210">
        <f t="shared" si="35"/>
        <v>35.1</v>
      </c>
    </row>
    <row r="536" spans="1:9" ht="57" customHeight="1">
      <c r="A536" s="112" t="s">
        <v>459</v>
      </c>
      <c r="B536" s="119" t="s">
        <v>461</v>
      </c>
      <c r="C536" s="119" t="s">
        <v>379</v>
      </c>
      <c r="D536" s="136" t="s">
        <v>275</v>
      </c>
      <c r="E536" s="137" t="s">
        <v>264</v>
      </c>
      <c r="F536" s="137"/>
      <c r="G536" s="219">
        <f t="shared" si="39"/>
        <v>1500</v>
      </c>
      <c r="H536" s="219">
        <f t="shared" si="39"/>
        <v>526.7</v>
      </c>
      <c r="I536" s="210">
        <f t="shared" si="35"/>
        <v>35.1</v>
      </c>
    </row>
    <row r="537" spans="1:9" ht="31.5" customHeight="1">
      <c r="A537" s="74" t="s">
        <v>343</v>
      </c>
      <c r="B537" s="119" t="s">
        <v>462</v>
      </c>
      <c r="C537" s="119" t="s">
        <v>379</v>
      </c>
      <c r="D537" s="136" t="s">
        <v>275</v>
      </c>
      <c r="E537" s="137" t="s">
        <v>264</v>
      </c>
      <c r="F537" s="137"/>
      <c r="G537" s="219">
        <f t="shared" si="39"/>
        <v>1500</v>
      </c>
      <c r="H537" s="219">
        <f t="shared" si="39"/>
        <v>526.7</v>
      </c>
      <c r="I537" s="210">
        <f t="shared" si="35"/>
        <v>35.1</v>
      </c>
    </row>
    <row r="538" spans="1:9" ht="31.5" customHeight="1">
      <c r="A538" s="108" t="s">
        <v>58</v>
      </c>
      <c r="B538" s="119" t="s">
        <v>462</v>
      </c>
      <c r="C538" s="119" t="s">
        <v>379</v>
      </c>
      <c r="D538" s="136" t="s">
        <v>275</v>
      </c>
      <c r="E538" s="137" t="s">
        <v>264</v>
      </c>
      <c r="F538" s="137" t="s">
        <v>16</v>
      </c>
      <c r="G538" s="219">
        <v>1500</v>
      </c>
      <c r="H538" s="219">
        <v>526.7</v>
      </c>
      <c r="I538" s="210">
        <f t="shared" si="35"/>
        <v>35.1</v>
      </c>
    </row>
    <row r="539" spans="1:9" s="10" customFormat="1" ht="57" customHeight="1">
      <c r="A539" s="62" t="s">
        <v>382</v>
      </c>
      <c r="B539" s="123" t="s">
        <v>383</v>
      </c>
      <c r="C539" s="123"/>
      <c r="D539" s="155"/>
      <c r="E539" s="156"/>
      <c r="F539" s="156"/>
      <c r="G539" s="216">
        <f aca="true" t="shared" si="40" ref="G539:H541">G540</f>
        <v>0</v>
      </c>
      <c r="H539" s="216">
        <f t="shared" si="40"/>
        <v>0</v>
      </c>
      <c r="I539" s="210">
        <v>0</v>
      </c>
    </row>
    <row r="540" spans="1:9" ht="49.5" customHeight="1">
      <c r="A540" s="82" t="s">
        <v>384</v>
      </c>
      <c r="B540" s="119" t="s">
        <v>386</v>
      </c>
      <c r="C540" s="119" t="s">
        <v>379</v>
      </c>
      <c r="D540" s="136" t="s">
        <v>21</v>
      </c>
      <c r="E540" s="137" t="s">
        <v>252</v>
      </c>
      <c r="F540" s="137"/>
      <c r="G540" s="212">
        <f t="shared" si="40"/>
        <v>0</v>
      </c>
      <c r="H540" s="212">
        <f t="shared" si="40"/>
        <v>0</v>
      </c>
      <c r="I540" s="210">
        <v>0</v>
      </c>
    </row>
    <row r="541" spans="1:9" ht="31.5" customHeight="1">
      <c r="A541" s="73" t="s">
        <v>385</v>
      </c>
      <c r="B541" s="119" t="s">
        <v>387</v>
      </c>
      <c r="C541" s="119" t="s">
        <v>379</v>
      </c>
      <c r="D541" s="136" t="s">
        <v>21</v>
      </c>
      <c r="E541" s="137" t="s">
        <v>252</v>
      </c>
      <c r="F541" s="137"/>
      <c r="G541" s="212">
        <f t="shared" si="40"/>
        <v>0</v>
      </c>
      <c r="H541" s="212">
        <f t="shared" si="40"/>
        <v>0</v>
      </c>
      <c r="I541" s="210">
        <v>0</v>
      </c>
    </row>
    <row r="542" spans="1:9" ht="43.5" customHeight="1">
      <c r="A542" s="38" t="s">
        <v>345</v>
      </c>
      <c r="B542" s="119" t="s">
        <v>387</v>
      </c>
      <c r="C542" s="119" t="s">
        <v>379</v>
      </c>
      <c r="D542" s="136" t="s">
        <v>21</v>
      </c>
      <c r="E542" s="137" t="s">
        <v>252</v>
      </c>
      <c r="F542" s="137" t="s">
        <v>261</v>
      </c>
      <c r="G542" s="212">
        <v>0</v>
      </c>
      <c r="H542" s="213">
        <v>0</v>
      </c>
      <c r="I542" s="210">
        <v>0</v>
      </c>
    </row>
    <row r="543" spans="1:9" ht="26.25" customHeight="1">
      <c r="A543" s="62" t="s">
        <v>465</v>
      </c>
      <c r="B543" s="154"/>
      <c r="C543" s="154"/>
      <c r="D543" s="155"/>
      <c r="E543" s="156"/>
      <c r="F543" s="156"/>
      <c r="G543" s="223">
        <f>G36+G76+G86+G105+G142+G194+G238+G347+G402+G426+G479+G516+G522</f>
        <v>526689.7</v>
      </c>
      <c r="H543" s="216">
        <f>H36+H76+H86+H105+H142+H194+H238+H347+H402+H426+H479+H516+H522</f>
        <v>96910</v>
      </c>
      <c r="I543" s="210">
        <f>H543/G543*100</f>
        <v>18.4</v>
      </c>
    </row>
    <row r="544" spans="1:9" ht="18.75">
      <c r="A544" s="71"/>
      <c r="B544" s="11"/>
      <c r="C544" s="54"/>
      <c r="D544" s="78"/>
      <c r="E544" s="79"/>
      <c r="F544" s="79"/>
      <c r="G544" s="80"/>
      <c r="H544" s="81"/>
      <c r="I544" s="81"/>
    </row>
    <row r="545" spans="1:7" ht="18.75">
      <c r="A545" s="12"/>
      <c r="B545" s="13"/>
      <c r="C545" s="13"/>
      <c r="D545" s="14"/>
      <c r="E545" s="15"/>
      <c r="F545" s="15"/>
      <c r="G545" s="16"/>
    </row>
    <row r="546" spans="1:7" ht="18.75">
      <c r="A546" s="12"/>
      <c r="B546" s="13"/>
      <c r="C546" s="13"/>
      <c r="D546" s="14"/>
      <c r="E546" s="15"/>
      <c r="F546" s="15"/>
      <c r="G546" s="17"/>
    </row>
    <row r="547" spans="1:7" ht="18.75">
      <c r="A547" s="11"/>
      <c r="B547" s="13"/>
      <c r="C547" s="13"/>
      <c r="D547" s="14"/>
      <c r="E547" s="15"/>
      <c r="F547" s="15"/>
      <c r="G547" s="16"/>
    </row>
    <row r="548" spans="1:7" ht="18.75">
      <c r="A548" s="76"/>
      <c r="B548" s="13"/>
      <c r="C548" s="13"/>
      <c r="D548" s="14"/>
      <c r="E548" s="15"/>
      <c r="F548" s="15"/>
      <c r="G548" s="16"/>
    </row>
    <row r="549" ht="18.75">
      <c r="A549" s="77"/>
    </row>
    <row r="550" ht="18.75">
      <c r="A550" s="77"/>
    </row>
    <row r="551" ht="18.75">
      <c r="A551" s="77"/>
    </row>
    <row r="552" ht="18.75">
      <c r="A552" s="77"/>
    </row>
    <row r="553" ht="18.75">
      <c r="A553" s="77"/>
    </row>
    <row r="554" ht="18.75">
      <c r="A554" s="77"/>
    </row>
    <row r="555" ht="18.75">
      <c r="A555" s="77"/>
    </row>
    <row r="556" ht="18.75">
      <c r="A556" s="77"/>
    </row>
    <row r="557" ht="18.75">
      <c r="A557" s="77"/>
    </row>
    <row r="558" ht="18.75">
      <c r="A558" s="77"/>
    </row>
    <row r="559" ht="18.75">
      <c r="A559" s="77"/>
    </row>
    <row r="560" ht="18.75">
      <c r="A560" s="77"/>
    </row>
    <row r="561" ht="18.75">
      <c r="A561" s="77"/>
    </row>
    <row r="562" ht="18.75">
      <c r="A562" s="77"/>
    </row>
    <row r="563" ht="18.75">
      <c r="A563" s="77"/>
    </row>
    <row r="564" ht="18.75">
      <c r="A564" s="77"/>
    </row>
    <row r="565" ht="18.75">
      <c r="A565" s="77"/>
    </row>
    <row r="566" ht="18.75">
      <c r="A566" s="77"/>
    </row>
    <row r="567" ht="18.75">
      <c r="A567" s="77"/>
    </row>
    <row r="568" ht="18.75">
      <c r="A568" s="77"/>
    </row>
    <row r="569" ht="18.75">
      <c r="A569" s="77"/>
    </row>
    <row r="570" ht="18.75">
      <c r="A570" s="77"/>
    </row>
    <row r="571" ht="18.75">
      <c r="A571" s="77"/>
    </row>
    <row r="572" ht="18.75">
      <c r="A572" s="77"/>
    </row>
    <row r="573" ht="18.75">
      <c r="A573" s="77"/>
    </row>
    <row r="574" ht="18.75">
      <c r="A574" s="77"/>
    </row>
    <row r="575" ht="18.75">
      <c r="A575" s="77"/>
    </row>
    <row r="576" ht="18.75">
      <c r="A576" s="77"/>
    </row>
    <row r="577" ht="18.75">
      <c r="A577" s="77"/>
    </row>
    <row r="578" ht="18.75">
      <c r="A578" s="77"/>
    </row>
    <row r="579" ht="18.75">
      <c r="A579" s="77"/>
    </row>
    <row r="580" ht="18.75">
      <c r="A580" s="77"/>
    </row>
    <row r="581" ht="18.75">
      <c r="A581" s="77"/>
    </row>
    <row r="582" ht="18.75">
      <c r="A582" s="77"/>
    </row>
    <row r="583" ht="18.75">
      <c r="A583" s="77"/>
    </row>
    <row r="584" ht="18.75">
      <c r="A584" s="77"/>
    </row>
    <row r="585" ht="18.75">
      <c r="A585" s="77"/>
    </row>
    <row r="586" ht="18.75">
      <c r="A586" s="77"/>
    </row>
    <row r="587" ht="18.75">
      <c r="A587" s="77"/>
    </row>
    <row r="588" ht="18.75">
      <c r="A588" s="77"/>
    </row>
    <row r="589" ht="18.75">
      <c r="A589" s="77"/>
    </row>
    <row r="590" ht="18.75">
      <c r="A590" s="77"/>
    </row>
    <row r="591" ht="18.75">
      <c r="A591" s="77"/>
    </row>
    <row r="592" ht="18.75">
      <c r="A592" s="77"/>
    </row>
    <row r="593" ht="18.75">
      <c r="A593" s="77"/>
    </row>
    <row r="594" ht="18.75">
      <c r="A594" s="77"/>
    </row>
    <row r="595" ht="18.75">
      <c r="A595" s="77"/>
    </row>
    <row r="596" ht="18.75">
      <c r="A596" s="77"/>
    </row>
  </sheetData>
  <sheetProtection selectLockedCells="1" selectUnlockedCells="1"/>
  <mergeCells count="13">
    <mergeCell ref="F8:F9"/>
    <mergeCell ref="A8:A9"/>
    <mergeCell ref="B8:B9"/>
    <mergeCell ref="D1:I2"/>
    <mergeCell ref="G3:I3"/>
    <mergeCell ref="G5:I5"/>
    <mergeCell ref="D8:D9"/>
    <mergeCell ref="E8:E9"/>
    <mergeCell ref="G4:I4"/>
    <mergeCell ref="A6:I6"/>
    <mergeCell ref="G8:G9"/>
    <mergeCell ref="H8:H9"/>
    <mergeCell ref="I8:I9"/>
  </mergeCells>
  <printOptions/>
  <pageMargins left="0.78" right="0.28" top="0.59" bottom="0.49" header="0.25" footer="0.26"/>
  <pageSetup fitToHeight="17"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k402-1</dc:creator>
  <cp:keywords/>
  <dc:description/>
  <cp:lastModifiedBy>Бухгалтер</cp:lastModifiedBy>
  <cp:lastPrinted>2024-04-23T08:16:17Z</cp:lastPrinted>
  <dcterms:created xsi:type="dcterms:W3CDTF">2002-12-11T12:10:26Z</dcterms:created>
  <dcterms:modified xsi:type="dcterms:W3CDTF">2024-04-23T08:16:20Z</dcterms:modified>
  <cp:category/>
  <cp:version/>
  <cp:contentType/>
  <cp:contentStatus/>
</cp:coreProperties>
</file>