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6"/>
  </bookViews>
  <sheets>
    <sheet name="источники" sheetId="12" r:id="rId1"/>
    <sheet name="доходы" sheetId="1" r:id="rId2"/>
    <sheet name="прил 3" sheetId="3" r:id="rId3"/>
    <sheet name="прил 4" sheetId="4" r:id="rId4"/>
    <sheet name="прил 5" sheetId="5" r:id="rId5"/>
    <sheet name="прил 6" sheetId="10" r:id="rId6"/>
    <sheet name="Лист1" sheetId="13" r:id="rId7"/>
  </sheets>
  <definedNames>
    <definedName name="_xlnm.Print_Area" localSheetId="0">источники!$A$1:$E$20</definedName>
    <definedName name="_xlnm.Print_Area" localSheetId="5">'прил 6'!$A$1:$H$51</definedName>
  </definedNames>
  <calcPr calcId="124519"/>
</workbook>
</file>

<file path=xl/calcChain.xml><?xml version="1.0" encoding="utf-8"?>
<calcChain xmlns="http://schemas.openxmlformats.org/spreadsheetml/2006/main">
  <c r="C29" i="1"/>
  <c r="E29"/>
  <c r="D29"/>
  <c r="C22" l="1"/>
  <c r="C16"/>
  <c r="C15" s="1"/>
  <c r="C39"/>
  <c r="D8" i="13"/>
  <c r="C8"/>
  <c r="B8"/>
  <c r="G67" i="5"/>
  <c r="G68"/>
  <c r="F70" i="4"/>
  <c r="F69" s="1"/>
  <c r="F65" l="1"/>
  <c r="F66"/>
  <c r="H65"/>
  <c r="G65"/>
  <c r="D26" i="3"/>
  <c r="D23"/>
  <c r="E51" i="1"/>
  <c r="D51"/>
  <c r="D50" s="1"/>
  <c r="C51"/>
  <c r="E50"/>
  <c r="C50"/>
  <c r="H85" i="4" l="1"/>
  <c r="G85"/>
  <c r="F85"/>
  <c r="I87" i="5"/>
  <c r="H87"/>
  <c r="G87"/>
  <c r="H27" i="10"/>
  <c r="G27"/>
  <c r="F27"/>
  <c r="E34" i="1" l="1"/>
  <c r="D34"/>
  <c r="E37"/>
  <c r="D37"/>
  <c r="C37"/>
  <c r="E16" i="12"/>
  <c r="E15" s="1"/>
  <c r="D16"/>
  <c r="D15" s="1"/>
  <c r="E19"/>
  <c r="E18" s="1"/>
  <c r="D19"/>
  <c r="D18" s="1"/>
  <c r="C16"/>
  <c r="C15" s="1"/>
  <c r="C19"/>
  <c r="C18" s="1"/>
  <c r="G94" i="5"/>
  <c r="H94"/>
  <c r="I94"/>
  <c r="G40"/>
  <c r="F39" i="4"/>
  <c r="F37"/>
  <c r="H47" i="10"/>
  <c r="H48" i="4"/>
  <c r="G48"/>
  <c r="G47" s="1"/>
  <c r="G46" s="1"/>
  <c r="F48"/>
  <c r="H47"/>
  <c r="H46" s="1"/>
  <c r="F47"/>
  <c r="F46" s="1"/>
  <c r="F36" l="1"/>
  <c r="F35" s="1"/>
  <c r="G37" i="5"/>
  <c r="G36" s="1"/>
  <c r="D14" i="3"/>
  <c r="I52" i="5"/>
  <c r="I51" s="1"/>
  <c r="I50" s="1"/>
  <c r="H52"/>
  <c r="H51" s="1"/>
  <c r="H50" s="1"/>
  <c r="G52"/>
  <c r="G51"/>
  <c r="G50"/>
  <c r="F17" i="4" l="1"/>
  <c r="F16" s="1"/>
  <c r="G17"/>
  <c r="G16" s="1"/>
  <c r="H17"/>
  <c r="H16" s="1"/>
  <c r="H25" i="10"/>
  <c r="G25"/>
  <c r="F25"/>
  <c r="G85" i="5"/>
  <c r="F26" i="3"/>
  <c r="E26"/>
  <c r="F23"/>
  <c r="E23"/>
  <c r="F83" i="4"/>
  <c r="G56" i="5" l="1"/>
  <c r="G57"/>
  <c r="F31" i="10"/>
  <c r="H43"/>
  <c r="H42" s="1"/>
  <c r="H41" s="1"/>
  <c r="H40" s="1"/>
  <c r="G43"/>
  <c r="G42" s="1"/>
  <c r="G41" s="1"/>
  <c r="G40" s="1"/>
  <c r="F43"/>
  <c r="F42" s="1"/>
  <c r="F41" s="1"/>
  <c r="F40" s="1"/>
  <c r="F29"/>
  <c r="H20"/>
  <c r="G20"/>
  <c r="F20"/>
  <c r="H16"/>
  <c r="G16"/>
  <c r="G96" i="5"/>
  <c r="G89"/>
  <c r="I82"/>
  <c r="H82"/>
  <c r="I80"/>
  <c r="H80"/>
  <c r="G80"/>
  <c r="I65"/>
  <c r="I64" s="1"/>
  <c r="I63" s="1"/>
  <c r="I62" s="1"/>
  <c r="H65"/>
  <c r="H64" s="1"/>
  <c r="H63" s="1"/>
  <c r="H62" s="1"/>
  <c r="G65"/>
  <c r="G64" s="1"/>
  <c r="I48"/>
  <c r="I46" s="1"/>
  <c r="H48"/>
  <c r="H46" s="1"/>
  <c r="G48"/>
  <c r="G46" s="1"/>
  <c r="F94" i="4"/>
  <c r="F87"/>
  <c r="H80"/>
  <c r="G80"/>
  <c r="F80"/>
  <c r="H78"/>
  <c r="G78"/>
  <c r="F78"/>
  <c r="H63"/>
  <c r="H62" s="1"/>
  <c r="H61" s="1"/>
  <c r="H60" s="1"/>
  <c r="G63"/>
  <c r="G62" s="1"/>
  <c r="G61" s="1"/>
  <c r="G60" s="1"/>
  <c r="F63"/>
  <c r="F62" s="1"/>
  <c r="F61" s="1"/>
  <c r="F60" s="1"/>
  <c r="F56"/>
  <c r="G56"/>
  <c r="H56"/>
  <c r="H51"/>
  <c r="G51"/>
  <c r="F51"/>
  <c r="F73" l="1"/>
  <c r="C54" i="1"/>
  <c r="E15" l="1"/>
  <c r="D15"/>
  <c r="H36" i="10"/>
  <c r="H35" s="1"/>
  <c r="H34" s="1"/>
  <c r="H33" s="1"/>
  <c r="G36"/>
  <c r="G35" s="1"/>
  <c r="G34" s="1"/>
  <c r="G33" s="1"/>
  <c r="F38"/>
  <c r="F36"/>
  <c r="H85" i="5"/>
  <c r="I85"/>
  <c r="F16" i="10"/>
  <c r="G63" i="5"/>
  <c r="G62" s="1"/>
  <c r="I47"/>
  <c r="H47"/>
  <c r="G47"/>
  <c r="H22" i="10"/>
  <c r="H15" s="1"/>
  <c r="G22"/>
  <c r="G15" s="1"/>
  <c r="F22"/>
  <c r="F15" s="1"/>
  <c r="G82" i="5"/>
  <c r="G75" s="1"/>
  <c r="G92"/>
  <c r="G91" s="1"/>
  <c r="F35" i="10" l="1"/>
  <c r="F34" s="1"/>
  <c r="F33" s="1"/>
  <c r="E53" i="1"/>
  <c r="D53"/>
  <c r="C53"/>
  <c r="C48" l="1"/>
  <c r="D48"/>
  <c r="E48"/>
  <c r="E25"/>
  <c r="D25"/>
  <c r="C25"/>
  <c r="I16" i="5"/>
  <c r="I15" s="1"/>
  <c r="I21"/>
  <c r="I27"/>
  <c r="I29"/>
  <c r="I32"/>
  <c r="I44"/>
  <c r="I43" s="1"/>
  <c r="I42" s="1"/>
  <c r="I54"/>
  <c r="I76"/>
  <c r="I75" s="1"/>
  <c r="I91"/>
  <c r="I99"/>
  <c r="I98" s="1"/>
  <c r="I104"/>
  <c r="H16"/>
  <c r="H15" s="1"/>
  <c r="H21"/>
  <c r="H27"/>
  <c r="H29"/>
  <c r="H32"/>
  <c r="H44"/>
  <c r="H43" s="1"/>
  <c r="H42" s="1"/>
  <c r="H54"/>
  <c r="H76"/>
  <c r="H75" s="1"/>
  <c r="H91"/>
  <c r="H99"/>
  <c r="H98" s="1"/>
  <c r="H104"/>
  <c r="G16"/>
  <c r="G15" s="1"/>
  <c r="G21"/>
  <c r="G27"/>
  <c r="G29"/>
  <c r="G32"/>
  <c r="G44"/>
  <c r="G43" s="1"/>
  <c r="G42" s="1"/>
  <c r="G76"/>
  <c r="G99"/>
  <c r="G98" s="1"/>
  <c r="G104"/>
  <c r="H20" i="4"/>
  <c r="H26"/>
  <c r="H15"/>
  <c r="H33"/>
  <c r="H32" s="1"/>
  <c r="H31" s="1"/>
  <c r="H43"/>
  <c r="H42" s="1"/>
  <c r="H41" s="1"/>
  <c r="H50"/>
  <c r="H45" s="1"/>
  <c r="H53"/>
  <c r="H74"/>
  <c r="H73" s="1"/>
  <c r="H83"/>
  <c r="H91"/>
  <c r="H90" s="1"/>
  <c r="H89" s="1"/>
  <c r="H97"/>
  <c r="H96" s="1"/>
  <c r="H101"/>
  <c r="G20"/>
  <c r="G26"/>
  <c r="G15"/>
  <c r="G33"/>
  <c r="G32" s="1"/>
  <c r="G31" s="1"/>
  <c r="G43"/>
  <c r="G42" s="1"/>
  <c r="G41" s="1"/>
  <c r="G50"/>
  <c r="G45" s="1"/>
  <c r="G53"/>
  <c r="G74"/>
  <c r="G73" s="1"/>
  <c r="G83"/>
  <c r="G91"/>
  <c r="G90" s="1"/>
  <c r="G89" s="1"/>
  <c r="G97"/>
  <c r="G96" s="1"/>
  <c r="G101"/>
  <c r="F15"/>
  <c r="F20"/>
  <c r="F26"/>
  <c r="F33"/>
  <c r="F32" s="1"/>
  <c r="F31" s="1"/>
  <c r="F43"/>
  <c r="F42" s="1"/>
  <c r="F41" s="1"/>
  <c r="F50"/>
  <c r="F45" s="1"/>
  <c r="F74"/>
  <c r="F91"/>
  <c r="F97"/>
  <c r="F96" s="1"/>
  <c r="F101"/>
  <c r="F14" i="3"/>
  <c r="E14"/>
  <c r="G18" i="5"/>
  <c r="H18"/>
  <c r="I18"/>
  <c r="F98" i="4"/>
  <c r="E45" i="1"/>
  <c r="E44" s="1"/>
  <c r="D45"/>
  <c r="D44" s="1"/>
  <c r="C45"/>
  <c r="C44" s="1"/>
  <c r="E39"/>
  <c r="E35"/>
  <c r="D39"/>
  <c r="D35"/>
  <c r="C34"/>
  <c r="C35"/>
  <c r="E22"/>
  <c r="E24"/>
  <c r="D22"/>
  <c r="D24"/>
  <c r="C24"/>
  <c r="F31" i="3"/>
  <c r="E31"/>
  <c r="D31"/>
  <c r="F21"/>
  <c r="F29"/>
  <c r="F33"/>
  <c r="E21"/>
  <c r="E29"/>
  <c r="E33"/>
  <c r="D21"/>
  <c r="D29"/>
  <c r="D33"/>
  <c r="H107" i="5"/>
  <c r="I107"/>
  <c r="H106"/>
  <c r="I106"/>
  <c r="H105"/>
  <c r="I105"/>
  <c r="H101"/>
  <c r="I101"/>
  <c r="H100"/>
  <c r="I100"/>
  <c r="I93"/>
  <c r="H93"/>
  <c r="H92"/>
  <c r="I92"/>
  <c r="I57"/>
  <c r="H57"/>
  <c r="H56"/>
  <c r="I56"/>
  <c r="H55"/>
  <c r="I55"/>
  <c r="H33"/>
  <c r="H30"/>
  <c r="I30"/>
  <c r="I22"/>
  <c r="H22"/>
  <c r="H17"/>
  <c r="I17"/>
  <c r="G104" i="4"/>
  <c r="H104"/>
  <c r="G103"/>
  <c r="H103"/>
  <c r="G102"/>
  <c r="H102"/>
  <c r="G99"/>
  <c r="H99"/>
  <c r="G98"/>
  <c r="H98"/>
  <c r="G92"/>
  <c r="H92"/>
  <c r="G55"/>
  <c r="H55"/>
  <c r="G54"/>
  <c r="H54"/>
  <c r="G29"/>
  <c r="H29"/>
  <c r="G28"/>
  <c r="H28"/>
  <c r="G21"/>
  <c r="H21"/>
  <c r="F21"/>
  <c r="D42" i="1"/>
  <c r="D41" s="1"/>
  <c r="D47"/>
  <c r="E42"/>
  <c r="E41" s="1"/>
  <c r="E47"/>
  <c r="D27"/>
  <c r="E27"/>
  <c r="D16"/>
  <c r="E16"/>
  <c r="C42"/>
  <c r="C41" s="1"/>
  <c r="F29" i="4"/>
  <c r="F28"/>
  <c r="G22" i="5"/>
  <c r="G107"/>
  <c r="G106"/>
  <c r="G105"/>
  <c r="G101"/>
  <c r="G100"/>
  <c r="G93"/>
  <c r="G55"/>
  <c r="G54" s="1"/>
  <c r="G30"/>
  <c r="G17"/>
  <c r="F104" i="4"/>
  <c r="F103"/>
  <c r="F102"/>
  <c r="F99"/>
  <c r="F92"/>
  <c r="F54"/>
  <c r="F53" s="1"/>
  <c r="F55"/>
  <c r="C47" i="1"/>
  <c r="C27"/>
  <c r="C33" l="1"/>
  <c r="C32"/>
  <c r="G33" i="5"/>
  <c r="I33"/>
  <c r="G72" i="4"/>
  <c r="G68" s="1"/>
  <c r="H19"/>
  <c r="H14" s="1"/>
  <c r="E33" i="1"/>
  <c r="G14" i="10"/>
  <c r="G13" s="1"/>
  <c r="G50" s="1"/>
  <c r="H14"/>
  <c r="H13" s="1"/>
  <c r="H50" s="1"/>
  <c r="D32" i="1"/>
  <c r="F90" i="4"/>
  <c r="F89" s="1"/>
  <c r="F72"/>
  <c r="F68" s="1"/>
  <c r="H72"/>
  <c r="H68" s="1"/>
  <c r="G19"/>
  <c r="G14" s="1"/>
  <c r="H20" i="5"/>
  <c r="H14" s="1"/>
  <c r="I20"/>
  <c r="I14" s="1"/>
  <c r="G20"/>
  <c r="G14" s="1"/>
  <c r="I74"/>
  <c r="I70" s="1"/>
  <c r="H74"/>
  <c r="H70" s="1"/>
  <c r="G74"/>
  <c r="G70" s="1"/>
  <c r="E35" i="3"/>
  <c r="E37" s="1"/>
  <c r="F35"/>
  <c r="F37" s="1"/>
  <c r="E21" i="1"/>
  <c r="E14" s="1"/>
  <c r="D21"/>
  <c r="D14" s="1"/>
  <c r="C21"/>
  <c r="C14" s="1"/>
  <c r="D35" i="3"/>
  <c r="D37" s="1"/>
  <c r="F19" i="4"/>
  <c r="F14" s="1"/>
  <c r="H106" l="1"/>
  <c r="H108" s="1"/>
  <c r="E32" i="1"/>
  <c r="E56" s="1"/>
  <c r="D33"/>
  <c r="D56"/>
  <c r="F106" i="4"/>
  <c r="F108" s="1"/>
  <c r="G106"/>
  <c r="G108" s="1"/>
  <c r="I13" i="5"/>
  <c r="I109"/>
  <c r="I111" s="1"/>
  <c r="G109"/>
  <c r="G111" s="1"/>
  <c r="G13"/>
  <c r="H13"/>
  <c r="H109"/>
  <c r="H111" s="1"/>
  <c r="C56" i="1"/>
  <c r="F14" i="10"/>
  <c r="F13" l="1"/>
  <c r="F50" s="1"/>
</calcChain>
</file>

<file path=xl/sharedStrings.xml><?xml version="1.0" encoding="utf-8"?>
<sst xmlns="http://schemas.openxmlformats.org/spreadsheetml/2006/main" count="1192" uniqueCount="292">
  <si>
    <t xml:space="preserve"> Код  бюджетной классификации  Российской  Федерации 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</si>
  <si>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</si>
  <si>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</si>
  <si>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</si>
  <si>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</si>
  <si>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</si>
  <si>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1 06 00000 00 0000 000</t>
  </si>
  <si>
    <t>1 06 01000 00 0000 110</t>
  </si>
  <si>
    <t>Налог на имущество физических лиц</t>
  </si>
  <si>
    <t>1 06 01030 10 0000 110</t>
  </si>
  <si>
    <t>1 06 06000 00 0000 110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</si>
  <si>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</si>
  <si>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</si>
  <si>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</si>
  <si>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</si>
  <si>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</si>
  <si>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</si>
  <si>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</si>
  <si>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</si>
  <si>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</si>
  <si>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</si>
  <si>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</si>
  <si>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</si>
  <si>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ДОХОДОВ:</t>
  </si>
  <si>
    <t>Наименование</t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</si>
  <si>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</si>
  <si>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</si>
  <si>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</si>
  <si>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</si>
  <si>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</si>
  <si>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 - бюджетного) надзора</t>
  </si>
  <si>
    <t>Резервные фонды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</si>
  <si>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</si>
  <si>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</si>
  <si>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</si>
  <si>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</si>
  <si>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</si>
  <si>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</si>
  <si>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</si>
  <si>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</si>
  <si>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</si>
  <si>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 xml:space="preserve">Физическая культура </t>
  </si>
  <si>
    <t>ВСЕГО РАСХОДОВ</t>
  </si>
  <si>
    <t>01</t>
  </si>
  <si>
    <t>02</t>
  </si>
  <si>
    <t>04</t>
  </si>
  <si>
    <t>06</t>
  </si>
  <si>
    <t>11</t>
  </si>
  <si>
    <t>03</t>
  </si>
  <si>
    <t>05</t>
  </si>
  <si>
    <t>08</t>
  </si>
  <si>
    <t>Обеспечение деятельности органов муниципальной власти</t>
  </si>
  <si>
    <t>Глава муниципального образования</t>
  </si>
  <si>
    <t>Расходы на обеспечение функций муниципальных  органов</t>
  </si>
  <si>
    <t>Обеспечение деятельности органов  муниципальной власти</t>
  </si>
  <si>
    <t>Расходы на обеспечение функций  муниципальных органов</t>
  </si>
  <si>
    <t>Расходы на выплату персоналу государственных (муниципальных) органов</t>
  </si>
  <si>
    <t>Иные закупки товаров, работ и услуг для обеспечения государственных (муниципальных)нужд</t>
  </si>
  <si>
    <t>Уплата налогов, сборов и иных платежей</t>
  </si>
  <si>
    <t>Расходы на обеспечение функций муниципальных органов</t>
  </si>
  <si>
    <t>Резервные средства</t>
  </si>
  <si>
    <t>Реализация  государственных (муниципальных) функций, связанных с общегосударственным управлением</t>
  </si>
  <si>
    <t>Иные закупки товаров, работ и услуг для обеспечения государственных (муниципальных) нужд</t>
  </si>
  <si>
    <t>НАЦИОНАЛЬНАЯ  БЕЗОПАСНОСТЬ И ПРАВООХРАНИТЕЛЬНАЯ ДЕЯТЕЛЬНОСТЬ</t>
  </si>
  <si>
    <t xml:space="preserve">Мероприятия по обеспечению пожарной безопасности </t>
  </si>
  <si>
    <t>Иные закупки товаров, работ и услуг для обеспечения государственных (муниципальных )  нужд</t>
  </si>
  <si>
    <t>НАЦИОНАЛЬНАЯ  ЭКОНОМИКА</t>
  </si>
  <si>
    <t>Прочие мероприятия по благоустройству</t>
  </si>
  <si>
    <t>Обеспечение деятельности муниципальных учреждений</t>
  </si>
  <si>
    <t>СОЦИАЛЬНАЯ  ПОЛИТИКА</t>
  </si>
  <si>
    <t>Дополнительное пенсионное обеспечение</t>
  </si>
  <si>
    <t>Иные выплаты населению</t>
  </si>
  <si>
    <t>Целевая статья</t>
  </si>
  <si>
    <t>Вид расходов</t>
  </si>
  <si>
    <t>код главных распорядителей бюджетных средств (ГРБС)</t>
  </si>
  <si>
    <t>Резервные фонды местных администраций</t>
  </si>
  <si>
    <t>240</t>
  </si>
  <si>
    <t>ФИЗИЧЕСКАЯ КУЛЬТУРА И СПОРТ</t>
  </si>
  <si>
    <t>Расходы  на выплаты персоналу   государственных (муниципальных) органов</t>
  </si>
  <si>
    <t>Мероприятия в области физической культуры и спорта</t>
  </si>
  <si>
    <t>Резервные фонды исполнительных органов муниципальной власти</t>
  </si>
  <si>
    <t>Обеспечение реализации мероприятий органов муниципальной власти</t>
  </si>
  <si>
    <t>Расходы на обеспечение деятельности (оказание услуг) муниципальных  учреждений культуры</t>
  </si>
  <si>
    <t>Расходы на обеспечение деятельности (оказание услуг) муниципальных учреждений культуры</t>
  </si>
  <si>
    <t>Резервные фонды органов местных администраций</t>
  </si>
  <si>
    <t>1 11 05035 10 0000 120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</si>
  <si>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</si>
  <si>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Наименование кода  доходов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</si>
  <si>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</si>
  <si>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</si>
  <si>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</si>
  <si>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892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</si>
  <si>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</si>
  <si>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</si>
  <si>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</si>
  <si>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Дотации бюджетам сельских поселений на поддержку мер по обеспечению сбалансированности бюджетов</t>
  </si>
  <si>
    <t>540</t>
  </si>
  <si>
    <t>Наименование целевой программы</t>
  </si>
  <si>
    <t>Жилищно-коммунальное хозяйство</t>
  </si>
  <si>
    <t>Код</t>
  </si>
  <si>
    <t>Наименование кода группы, подгруппы, статьи, подстатьи, элемента,вида источников финансирования дефицита бюджета, кода классификации операции сектора муниципального управления, относящихся к источникам финансирования дефицита поселения</t>
  </si>
  <si>
    <t>Сумма, тыс.рублей</t>
  </si>
  <si>
    <t>Изменение остатков средств на счетах по учету средств бюджета</t>
  </si>
  <si>
    <t>Источники внутреннего финансирования дефицита бюджета</t>
  </si>
  <si>
    <t>2 02 15002 10 0000 150</t>
  </si>
  <si>
    <t>2 02 29999 10 0000 150</t>
  </si>
  <si>
    <t>2 02 40014 10 0000 150</t>
  </si>
  <si>
    <t>2 07 05030 10 0000 150</t>
  </si>
  <si>
    <t>829 01 05 00 00 00 0000 000</t>
  </si>
  <si>
    <t>829 01 05 02 01 10 0000 510</t>
  </si>
  <si>
    <t>829 01 05 02 01 10 0000 610</t>
  </si>
  <si>
    <t>829 01 00 00 00 00 0000 000</t>
  </si>
  <si>
    <t>829</t>
  </si>
  <si>
    <t>Полномочия по ведению бухгалтерского (бюджетного) учета и составлению отчетности</t>
  </si>
  <si>
    <t>13</t>
  </si>
  <si>
    <t>120</t>
  </si>
  <si>
    <t>Другие общегосударственные вопросы</t>
  </si>
  <si>
    <t>Администрация  сельского поселения Сямженское</t>
  </si>
  <si>
    <t>ИТОГО РАСХОДОВ</t>
  </si>
  <si>
    <t>Условно утверждаемые расходы</t>
  </si>
  <si>
    <t xml:space="preserve">Уличное освещение </t>
  </si>
  <si>
    <t>Прочие мероприятия по уличному освещению</t>
  </si>
  <si>
    <t>2 02 10000 00 0000 150</t>
  </si>
  <si>
    <t>2 02 15002 00 0000 150</t>
  </si>
  <si>
    <t>2 02 20000 00 0000 150</t>
  </si>
  <si>
    <t>2 02 29999 00 0000 150</t>
  </si>
  <si>
    <t>2 02 30000 00 0000 150</t>
  </si>
  <si>
    <t>2 02 40000 00 0000 150</t>
  </si>
  <si>
    <t>2 02 40014 00 0000 150</t>
  </si>
  <si>
    <t>2022 год</t>
  </si>
  <si>
    <t>Сельское хозяйство и рыболовство</t>
  </si>
  <si>
    <t>Реализация мероприятий по организации благоустройства территории сельского поселения</t>
  </si>
  <si>
    <t>2 07 00000 00 0000 150</t>
  </si>
  <si>
    <t>Прочие безвозмездные поступления</t>
  </si>
  <si>
    <t>2 07 05000 00 0000 150</t>
  </si>
  <si>
    <t xml:space="preserve">Реализация проекта "Народный бюджет" </t>
  </si>
  <si>
    <t>10</t>
  </si>
  <si>
    <t>Осуществление переданных полномочий</t>
  </si>
  <si>
    <t>Осуществление переданных полномочий за счет средств единой субвенции</t>
  </si>
  <si>
    <t>Проведение мероприятий "Предотвращение распространения сорного растения борщевик Сосновского"</t>
  </si>
  <si>
    <t xml:space="preserve">Мероприятия на реализацию расходных обязательств в части обеспечения выплаты заработной платы работникам муниципальных учреждений </t>
  </si>
  <si>
    <t>2 02 15009 00 0000 150</t>
  </si>
  <si>
    <t>2 02 15009 10 0000 150</t>
  </si>
  <si>
    <t>Дотации бюджетам сельских поселений на частичную компенсацию дополнительных расходов на повышение оплаты труда работникам бюджетной сферы и иные цели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</si>
  <si>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</si>
  <si>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1 06 06030 10 0000 110</t>
  </si>
  <si>
    <t>1 11 00000 00 0000 120</t>
  </si>
  <si>
    <t>Осуществление полномочий по ведению бухгалтерского (бюджетного) учёта и составлению отчетности</t>
  </si>
  <si>
    <t>Национальная экономика</t>
  </si>
  <si>
    <t>2 02 16001 00 0000 150</t>
  </si>
  <si>
    <t>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</si>
  <si>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</si>
  <si>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2 02 36900 00 0000 150</t>
  </si>
  <si>
    <t>2 02 36900 10 0000 150</t>
  </si>
  <si>
    <t>Единая субвенция местным бюджетам из бюджета субъекта Российской Федерации</t>
  </si>
  <si>
    <t>2023 год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</si>
  <si>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</si>
  <si>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Защита населения и территории от черезвычайныхз ситуаций природного и техногенного характера, пожарная безопасность</t>
  </si>
  <si>
    <t>Расходы  на выплату персоналу   государственных (муниципальных) органов</t>
  </si>
  <si>
    <t>2024 год</t>
  </si>
  <si>
    <t>Основное мероприятие "Организационная и информационная поддержка малого предпринимательства"</t>
  </si>
  <si>
    <t>Мероприятия по содействию участия субъектов малого и среднего предпринимательства в публичных мероприятиях</t>
  </si>
  <si>
    <t>Обеспечение проведения выборов</t>
  </si>
  <si>
    <t>07</t>
  </si>
  <si>
    <t>Проведение выборов</t>
  </si>
  <si>
    <t>Проведение выборов в представительные органы муниципального образования</t>
  </si>
  <si>
    <t>880</t>
  </si>
  <si>
    <t>Проведение выборов главы муниципального образования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</si>
  <si>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сельского поселения Сямженское на 2022 год и плановый период 2023 и 2024 годов</t>
  </si>
  <si>
    <t>91 0 00 00000</t>
  </si>
  <si>
    <t>91 0 00 00191</t>
  </si>
  <si>
    <t>91 0 00 00190</t>
  </si>
  <si>
    <t>91 0 00 70030</t>
  </si>
  <si>
    <t>73 0 00 00000</t>
  </si>
  <si>
    <t>73 0 00 72310</t>
  </si>
  <si>
    <t>7 0 00 00000</t>
  </si>
  <si>
    <t>97 0 00 00000</t>
  </si>
  <si>
    <t>97 0 00 83030</t>
  </si>
  <si>
    <t>06 0 00 00000</t>
  </si>
  <si>
    <t>06 0 01 00000</t>
  </si>
  <si>
    <t xml:space="preserve">2023 год </t>
  </si>
  <si>
    <t>Распределение бюджетных ассигнований на реализацию муниципальных программ сельского поселения Сямженское  на 2022 год и плановый период 2023 и 2024 годов</t>
  </si>
  <si>
    <t>829 01 05 00 00 00 0000 500</t>
  </si>
  <si>
    <t>Сумма                                                                      (тыс.руб.)</t>
  </si>
  <si>
    <t>Увеличение остатков средств бюджетов</t>
  </si>
  <si>
    <t>Увеличение прочих остатков денежных средств бюджетов</t>
  </si>
  <si>
    <t>829 01 05 02 01 00 0000 510</t>
  </si>
  <si>
    <t xml:space="preserve">                                2022 год</t>
  </si>
  <si>
    <t>829 01 05 00 00 00 0000 600</t>
  </si>
  <si>
    <t>Уменьшение остатков средств бюджетов</t>
  </si>
  <si>
    <t>829 01 05 02 01 00 0000 610</t>
  </si>
  <si>
    <t>Уменьшение прочих остатков денежных средств бюджетов</t>
  </si>
  <si>
    <t>НАЛОГОВЫЕ И НЕНАЛОГОВЫЕ ДОХОДЫ</t>
  </si>
  <si>
    <t>НАЛОГИ НА ПРИБЫЛЬ, ДОХОДЫ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</si>
  <si>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</si>
  <si>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</si>
  <si>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</si>
  <si>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</si>
  <si>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Источники внутреннего финансирования дефицита бюджета сельского поселения Сямженское на 2022 год и плановый период 2023 и 2024 годов</t>
  </si>
  <si>
    <t>Распределение бюджетных ассигнований по разделам, подразделам классификации расходов бюджета на 2022 год и плановый период 2023 и 2024 годов</t>
  </si>
  <si>
    <t>Защита населения и территории от чрезвычайных ситуаций природного и техногенного характера, пожарная безопасность</t>
  </si>
  <si>
    <t>КУЛЬТУРА И  КИНЕМАТОГРАФИЯ</t>
  </si>
  <si>
    <t>94 0 00 00000</t>
  </si>
  <si>
    <t>94 0 00 00020</t>
  </si>
  <si>
    <t>94 0 00 00030</t>
  </si>
  <si>
    <t>70 0 00 00000</t>
  </si>
  <si>
    <t>70 0 50 00000</t>
  </si>
  <si>
    <t>06 0 01 20450</t>
  </si>
  <si>
    <t>97 0 00 0000</t>
  </si>
  <si>
    <t>04 0 00 00000</t>
  </si>
  <si>
    <t>04 0 00 21020</t>
  </si>
  <si>
    <t>04 0 00 S2270</t>
  </si>
  <si>
    <t>05 0 00 00000</t>
  </si>
  <si>
    <t>05 0 00 S1400</t>
  </si>
  <si>
    <t>Распределение бюджетных ассигнований в ведомственной структуре расходов бюджета сельского поселения Сямженское  на 2022 год и плановый период 2023 и 2024 годов</t>
  </si>
  <si>
    <t>03 0 00 00000</t>
  </si>
  <si>
    <t>03 0 00 S1090</t>
  </si>
  <si>
    <t>03 0 00 25010</t>
  </si>
  <si>
    <t>03 0 00 L5552</t>
  </si>
  <si>
    <t>03 0 00 25050</t>
  </si>
  <si>
    <t>03 0 00 S2270</t>
  </si>
  <si>
    <t>79 0 00 00000</t>
  </si>
  <si>
    <t>79 0 00 01590</t>
  </si>
  <si>
    <t>97 0 00 83010</t>
  </si>
  <si>
    <t>78 0 00 00000</t>
  </si>
  <si>
    <t>78 0 00 20600</t>
  </si>
  <si>
    <t>Основное мероприятие "Организационная и информацион-ная поддержка малого предпринимательства"</t>
  </si>
  <si>
    <t>7 0 50 00000</t>
  </si>
  <si>
    <t>1,0</t>
  </si>
  <si>
    <t>92,6</t>
  </si>
  <si>
    <t>Объем доходов бюджета сельского поселения Сямженское                                                                                                                                                                                                                                                                  на 2022 год и плановый период 2023 и 2024 годов, формируемый за счёт                                                                                                                                                                                                                                  налоговых и неналоговых доходов, а также безвозмездных поступлений</t>
  </si>
  <si>
    <t>Муниципальная программа "Развитие субъектов малого и среднего предпринимательства в сельском поселении Сямженское на 2021-2024 годы"</t>
  </si>
  <si>
    <t>Муниципальная программа "Борьба с борщевиком Сосновского на территории сельского поселения Сямженское на 2020-2024 годы"</t>
  </si>
  <si>
    <t>Муниципальная программа "Обеспечение пожарной безопасности на территории сельского поселения Сямженское на 2020-2024 годы"</t>
  </si>
  <si>
    <t>Муниципальная программа "Благоустройство территории сельского поселения Сямженское на 2020-2024 годы"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</si>
  <si>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</si>
  <si>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Дотации бюджетам на поддержку мер по обеспечению сбалансированности бюджетов</t>
  </si>
  <si>
    <t>Дотации бюджетам сельских поселений на выравнивание бюджетной обеспеченности из бюджетов муниципальных районов</t>
  </si>
  <si>
    <t>Единая субвенция бюджетам сельских поселений из бюджета субъекта Российской Федерации</t>
  </si>
  <si>
    <t>Прочие безвозмездные поступления в бюджеты сельских поселений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</si>
  <si>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</si>
  <si>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 сельских  поселений</t>
  </si>
  <si>
    <t>Мероприятия по приобретению контейнеров</t>
  </si>
  <si>
    <t>03 0 00 25060</t>
  </si>
  <si>
    <t>Специальные расходы</t>
  </si>
  <si>
    <t>Дорожное хозяйство (Дорожные фонды)</t>
  </si>
  <si>
    <t>09</t>
  </si>
  <si>
    <t>Жилищное хозяйство</t>
  </si>
  <si>
    <t>Выполнение работ по содержанию автомобильных дорог и искусственных сооружений</t>
  </si>
  <si>
    <t>78 0 00 41310</t>
  </si>
  <si>
    <t>Реализация мероприятий в сфере жилищного хозяйства</t>
  </si>
  <si>
    <t>7800025100</t>
  </si>
  <si>
    <t>Наименование передаваемого полномочия</t>
  </si>
  <si>
    <t xml:space="preserve">Осуществление дорожной деятельности в отношении автомобильных дорог общего пользования местного значения </t>
  </si>
  <si>
    <t>ВСЕГО:</t>
  </si>
  <si>
    <t>Объем иных межбюджетных трансфертов, передаваемых из бюджета муиципального района в бюджет сельского поселения Сямженское на осуществление части полномочий по решению вопросов местного значения в соответствии с заключенными соглашениями на 2022 год и плановый период 2023 и 2024 годов</t>
  </si>
  <si>
    <t>Обеспечение  проживающих  в поселении  и  нуждающихся  в  жилых  помещениях малоимущих  граждан  жилыми  помещениями</t>
  </si>
  <si>
    <t>Реализация мероприятий на обустройство систем уличного освещения</t>
  </si>
  <si>
    <t>03000S3350</t>
  </si>
  <si>
    <t xml:space="preserve">Приложение №1                                                                                                                      </t>
  </si>
  <si>
    <t>к решению Представительного Собрания</t>
  </si>
  <si>
    <t xml:space="preserve">Сямженского муниципального округа </t>
  </si>
  <si>
    <t>"Приложение 1</t>
  </si>
  <si>
    <t xml:space="preserve">Приложение № 2   </t>
  </si>
  <si>
    <t xml:space="preserve">Приложение № 3                                                                                                                                                                </t>
  </si>
  <si>
    <t xml:space="preserve">Приложение № 4                                                                           </t>
  </si>
  <si>
    <t xml:space="preserve">Приложение № 5                                                                                  </t>
  </si>
  <si>
    <t xml:space="preserve">                   Приложение № 6                                                                             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</si>
  <si>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</si>
  <si>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</si>
  <si>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</si>
  <si>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</si>
  <si>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</si>
  <si>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</si>
  <si>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</si>
  <si>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</si>
  <si>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к решению Cовета сельского поселения</t>
  </si>
  <si>
    <t>Сямженское от 22.12.2021г. № 204"</t>
  </si>
  <si>
    <t>к решению  Совета сельского поселения</t>
  </si>
  <si>
    <t>Cямженское от 22.12.2021г. № 204"</t>
  </si>
  <si>
    <t>к решению Совета сельского поселения</t>
  </si>
  <si>
    <t>0</t>
  </si>
  <si>
    <t>"Приложение 2</t>
  </si>
  <si>
    <t>"Приложение 3</t>
  </si>
  <si>
    <t>00</t>
  </si>
  <si>
    <t>Вологодской области  от 28.12.2022 г № 87</t>
  </si>
  <si>
    <t>Вологодской области  от 28.12.2022 г №87</t>
  </si>
  <si>
    <t>"Приложение 6</t>
  </si>
  <si>
    <t>Вологодской области  от 28.12.2022 г. № 87</t>
  </si>
  <si>
    <t xml:space="preserve">                                              Приложение № 7             к решени Представительного Собрания Сямженского муниципального округа Вологодской области от 28.12.2022 г. №87 "Приложение №7                                                   к решению Совета сельского поселения Cямженское от 22.12.2021г. № 204"                                                                                                                                     </t>
  </si>
  <si>
    <t>"Приложение 4</t>
  </si>
  <si>
    <t>"Приложение 5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</si>
</sst>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2" fillId="0" borderId="0" xfId="0" applyFont="1"/>
    <xf numFmtId="0" fontId="14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0" xfId="0" applyFont="1"/>
    <xf numFmtId="0" fontId="2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9" fillId="0" borderId="0" xfId="0" applyFont="1"/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2" fillId="0" borderId="0" xfId="0" applyFont="1" applyBorder="1"/>
    <xf numFmtId="0" fontId="0" fillId="0" borderId="6" xfId="0" applyBorder="1"/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/>
    <xf numFmtId="0" fontId="4" fillId="0" borderId="5" xfId="0" applyFont="1" applyBorder="1" applyAlignment="1">
      <alignment horizontal="right" vertical="top" wrapText="1"/>
    </xf>
    <xf numFmtId="0" fontId="2" fillId="0" borderId="7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0" fillId="0" borderId="0" xfId="0" applyFont="1"/>
    <xf numFmtId="0" fontId="20" fillId="0" borderId="0" xfId="0" applyFont="1" applyBorder="1"/>
    <xf numFmtId="164" fontId="1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2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/>
    <xf numFmtId="0" fontId="4" fillId="0" borderId="1" xfId="0" applyFont="1" applyBorder="1"/>
    <xf numFmtId="0" fontId="17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wrapText="1"/>
    </xf>
    <xf numFmtId="0" fontId="2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5" sqref="A5:F5"/>
    </sheetView>
  </sheetViews>
  <sheetFormatPr defaultRowHeight="15"/>
  <cols>
    <col min="1" max="1" width="25.140625" customWidth="1"/>
    <col min="2" max="2" width="36.85546875" customWidth="1"/>
    <col min="3" max="3" width="13.7109375" customWidth="1"/>
    <col min="4" max="4" width="13.42578125" customWidth="1"/>
    <col min="5" max="5" width="10.42578125" customWidth="1"/>
    <col min="6" max="6" width="0.140625" customWidth="1"/>
  </cols>
  <sheetData>
    <row r="1" spans="1:6" ht="13.5" customHeight="1">
      <c r="B1" s="176" t="s">
        <v>259</v>
      </c>
      <c r="C1" s="176"/>
      <c r="D1" s="176"/>
      <c r="E1" s="176"/>
    </row>
    <row r="2" spans="1:6" ht="13.5" customHeight="1">
      <c r="A2" s="177" t="s">
        <v>260</v>
      </c>
      <c r="B2" s="177"/>
      <c r="C2" s="177"/>
      <c r="D2" s="177"/>
      <c r="E2" s="177"/>
      <c r="F2" s="177"/>
    </row>
    <row r="3" spans="1:6" ht="13.5" customHeight="1">
      <c r="A3" s="177" t="s">
        <v>261</v>
      </c>
      <c r="B3" s="177"/>
      <c r="C3" s="177"/>
      <c r="D3" s="177"/>
      <c r="E3" s="177"/>
      <c r="F3" s="177"/>
    </row>
    <row r="4" spans="1:6" ht="13.5" customHeight="1">
      <c r="A4" s="177" t="s">
        <v>285</v>
      </c>
      <c r="B4" s="183"/>
      <c r="C4" s="183"/>
      <c r="D4" s="183"/>
      <c r="E4" s="183"/>
      <c r="F4" s="183"/>
    </row>
    <row r="5" spans="1:6" ht="13.5" customHeight="1">
      <c r="A5" s="177" t="s">
        <v>262</v>
      </c>
      <c r="B5" s="177"/>
      <c r="C5" s="177"/>
      <c r="D5" s="177"/>
      <c r="E5" s="177"/>
      <c r="F5" s="177"/>
    </row>
    <row r="6" spans="1:6" ht="13.5" customHeight="1">
      <c r="A6" s="177" t="s">
        <v>276</v>
      </c>
      <c r="B6" s="177"/>
      <c r="C6" s="177"/>
      <c r="D6" s="177"/>
      <c r="E6" s="177"/>
      <c r="F6" s="177"/>
    </row>
    <row r="7" spans="1:6" ht="13.5" customHeight="1">
      <c r="A7" s="177" t="s">
        <v>277</v>
      </c>
      <c r="B7" s="177"/>
      <c r="C7" s="177"/>
      <c r="D7" s="177"/>
      <c r="E7" s="177"/>
      <c r="F7" s="177"/>
    </row>
    <row r="8" spans="1:6" ht="12.75" customHeight="1">
      <c r="C8" s="26"/>
      <c r="D8" s="26"/>
      <c r="E8" s="26"/>
    </row>
    <row r="9" spans="1:6" ht="42.75" customHeight="1">
      <c r="A9" s="182" t="s">
        <v>198</v>
      </c>
      <c r="B9" s="182"/>
      <c r="C9" s="182"/>
      <c r="D9" s="182"/>
      <c r="E9" s="182"/>
    </row>
    <row r="10" spans="1:6" ht="21" customHeight="1">
      <c r="A10" s="25"/>
      <c r="B10" s="25"/>
      <c r="C10" s="25"/>
      <c r="D10" s="25"/>
      <c r="E10" s="25"/>
    </row>
    <row r="11" spans="1:6" ht="84.75" customHeight="1">
      <c r="A11" s="178" t="s">
        <v>99</v>
      </c>
      <c r="B11" s="178" t="s">
        <v>100</v>
      </c>
      <c r="C11" s="179" t="s">
        <v>183</v>
      </c>
      <c r="D11" s="180"/>
      <c r="E11" s="181"/>
    </row>
    <row r="12" spans="1:6" ht="47.25" customHeight="1">
      <c r="A12" s="178"/>
      <c r="B12" s="178"/>
      <c r="C12" s="52" t="s">
        <v>187</v>
      </c>
      <c r="D12" s="53" t="s">
        <v>155</v>
      </c>
      <c r="E12" s="53" t="s">
        <v>159</v>
      </c>
    </row>
    <row r="13" spans="1:6" ht="36" customHeight="1">
      <c r="A13" s="69" t="s">
        <v>111</v>
      </c>
      <c r="B13" s="69" t="s">
        <v>103</v>
      </c>
      <c r="C13" s="72">
        <v>-20.399999999999999</v>
      </c>
      <c r="D13" s="73">
        <v>0</v>
      </c>
      <c r="E13" s="73">
        <v>0</v>
      </c>
    </row>
    <row r="14" spans="1:6" ht="39" customHeight="1">
      <c r="A14" s="69" t="s">
        <v>108</v>
      </c>
      <c r="B14" s="69" t="s">
        <v>102</v>
      </c>
      <c r="C14" s="72">
        <v>-20.399999999999999</v>
      </c>
      <c r="D14" s="73">
        <v>0</v>
      </c>
      <c r="E14" s="73">
        <v>0</v>
      </c>
    </row>
    <row r="15" spans="1:6" ht="27.75" customHeight="1">
      <c r="A15" s="70" t="s">
        <v>182</v>
      </c>
      <c r="B15" s="70" t="s">
        <v>184</v>
      </c>
      <c r="C15" s="74">
        <f t="shared" ref="C15:E16" si="0">SUM(C16)</f>
        <v>-19440.5</v>
      </c>
      <c r="D15" s="74">
        <f t="shared" si="0"/>
        <v>-13994.1</v>
      </c>
      <c r="E15" s="74">
        <f t="shared" si="0"/>
        <v>-14202.1</v>
      </c>
    </row>
    <row r="16" spans="1:6" ht="36.75" customHeight="1">
      <c r="A16" s="70" t="s">
        <v>186</v>
      </c>
      <c r="B16" s="70" t="s">
        <v>185</v>
      </c>
      <c r="C16" s="74">
        <f t="shared" si="0"/>
        <v>-19440.5</v>
      </c>
      <c r="D16" s="74">
        <f t="shared" si="0"/>
        <v>-13994.1</v>
      </c>
      <c r="E16" s="74">
        <f t="shared" si="0"/>
        <v>-14202.1</v>
      </c>
    </row>
    <row r="17" spans="1:5" ht="42.75" customHeight="1">
      <c r="A17" s="70" t="s">
        <v>109</v>
      </c>
      <c r="B17" s="142" t="s">
        <v>240</v>
      </c>
      <c r="C17" s="74">
        <v>-19440.5</v>
      </c>
      <c r="D17" s="28">
        <v>-13994.1</v>
      </c>
      <c r="E17" s="28">
        <v>-14202.1</v>
      </c>
    </row>
    <row r="18" spans="1:5" ht="36.75" customHeight="1">
      <c r="A18" s="70" t="s">
        <v>188</v>
      </c>
      <c r="B18" s="70" t="s">
        <v>189</v>
      </c>
      <c r="C18" s="74">
        <f t="shared" ref="C18:E19" si="1">SUM(C19)</f>
        <v>19420.099999999999</v>
      </c>
      <c r="D18" s="74">
        <f t="shared" si="1"/>
        <v>13994.1</v>
      </c>
      <c r="E18" s="74">
        <f t="shared" si="1"/>
        <v>14202.1</v>
      </c>
    </row>
    <row r="19" spans="1:5" ht="36.75" customHeight="1">
      <c r="A19" s="70" t="s">
        <v>190</v>
      </c>
      <c r="B19" s="70" t="s">
        <v>191</v>
      </c>
      <c r="C19" s="74">
        <f t="shared" si="1"/>
        <v>19420.099999999999</v>
      </c>
      <c r="D19" s="74">
        <f t="shared" si="1"/>
        <v>13994.1</v>
      </c>
      <c r="E19" s="74">
        <f t="shared" si="1"/>
        <v>14202.1</v>
      </c>
    </row>
    <row r="20" spans="1:5" ht="40.5" customHeight="1">
      <c r="A20" s="68" t="s">
        <v>110</v>
      </c>
      <c r="B20" s="142" t="s">
        <v>241</v>
      </c>
      <c r="C20" s="74">
        <v>19420.099999999999</v>
      </c>
      <c r="D20" s="28">
        <v>13994.1</v>
      </c>
      <c r="E20" s="28">
        <v>14202.1</v>
      </c>
    </row>
  </sheetData>
  <mergeCells count="11">
    <mergeCell ref="B1:E1"/>
    <mergeCell ref="A7:F7"/>
    <mergeCell ref="A11:A12"/>
    <mergeCell ref="B11:B12"/>
    <mergeCell ref="C11:E11"/>
    <mergeCell ref="A9:E9"/>
    <mergeCell ref="A2:F2"/>
    <mergeCell ref="A3:F3"/>
    <mergeCell ref="A4:F4"/>
    <mergeCell ref="A5:F5"/>
    <mergeCell ref="A6:F6"/>
  </mergeCells>
  <phoneticPr fontId="16" type="noConversion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workbookViewId="0">
      <selection activeCell="B7" sqref="B7:G7"/>
    </sheetView>
  </sheetViews>
  <sheetFormatPr defaultRowHeight="15"/>
  <cols>
    <col min="1" max="1" width="24.140625" customWidth="1"/>
    <col min="2" max="2" width="47.42578125" customWidth="1"/>
    <col min="3" max="3" width="13.140625" customWidth="1"/>
    <col min="4" max="4" width="10.28515625" customWidth="1"/>
    <col min="5" max="5" width="10.42578125" customWidth="1"/>
    <col min="6" max="6" width="0.140625" customWidth="1"/>
    <col min="7" max="7" width="9.140625" hidden="1" customWidth="1"/>
  </cols>
  <sheetData>
    <row r="1" spans="1:7" ht="15" customHeight="1">
      <c r="A1" s="1"/>
      <c r="B1" s="176" t="s">
        <v>263</v>
      </c>
      <c r="C1" s="176"/>
      <c r="D1" s="176"/>
      <c r="E1" s="176"/>
    </row>
    <row r="2" spans="1:7" ht="33.75" hidden="1" customHeight="1">
      <c r="A2" s="1"/>
      <c r="B2" s="26"/>
      <c r="C2" s="26"/>
      <c r="D2" s="26"/>
      <c r="E2" s="26"/>
    </row>
    <row r="3" spans="1:7" ht="13.5" customHeight="1">
      <c r="A3" s="1"/>
      <c r="B3" s="177" t="s">
        <v>260</v>
      </c>
      <c r="C3" s="177"/>
      <c r="D3" s="177"/>
      <c r="E3" s="177"/>
      <c r="F3" s="177"/>
      <c r="G3" s="177"/>
    </row>
    <row r="4" spans="1:7" ht="12.75" customHeight="1">
      <c r="A4" s="1"/>
      <c r="B4" s="177" t="s">
        <v>261</v>
      </c>
      <c r="C4" s="177"/>
      <c r="D4" s="177"/>
      <c r="E4" s="177"/>
      <c r="F4" s="177"/>
      <c r="G4" s="177"/>
    </row>
    <row r="5" spans="1:7" ht="12.75" customHeight="1">
      <c r="A5" s="1"/>
      <c r="B5" s="177" t="s">
        <v>285</v>
      </c>
      <c r="C5" s="183"/>
      <c r="D5" s="183"/>
      <c r="E5" s="183"/>
      <c r="F5" s="183"/>
      <c r="G5" s="183"/>
    </row>
    <row r="6" spans="1:7" ht="12" customHeight="1">
      <c r="A6" s="1"/>
      <c r="B6" s="177" t="s">
        <v>282</v>
      </c>
      <c r="C6" s="177"/>
      <c r="D6" s="177"/>
      <c r="E6" s="177"/>
      <c r="F6" s="177"/>
      <c r="G6" s="177"/>
    </row>
    <row r="7" spans="1:7" ht="12" customHeight="1">
      <c r="A7" s="1"/>
      <c r="B7" s="177" t="s">
        <v>276</v>
      </c>
      <c r="C7" s="177"/>
      <c r="D7" s="177"/>
      <c r="E7" s="177"/>
      <c r="F7" s="177"/>
      <c r="G7" s="177"/>
    </row>
    <row r="8" spans="1:7" ht="12" customHeight="1">
      <c r="A8" s="1"/>
      <c r="B8" s="177" t="s">
        <v>277</v>
      </c>
      <c r="C8" s="177"/>
      <c r="D8" s="177"/>
      <c r="E8" s="177"/>
      <c r="F8" s="177"/>
      <c r="G8" s="177"/>
    </row>
    <row r="9" spans="1:7" ht="48.75" customHeight="1">
      <c r="A9" s="190" t="s">
        <v>230</v>
      </c>
      <c r="B9" s="190"/>
      <c r="C9" s="190"/>
      <c r="D9" s="190"/>
      <c r="E9" s="190"/>
    </row>
    <row r="10" spans="1:7">
      <c r="A10" s="2"/>
      <c r="B10" s="2"/>
      <c r="C10" s="3"/>
    </row>
    <row r="11" spans="1:7">
      <c r="A11" s="188" t="s">
        <v>0</v>
      </c>
      <c r="B11" s="188" t="s">
        <v>87</v>
      </c>
      <c r="C11" s="185" t="s">
        <v>101</v>
      </c>
      <c r="D11" s="186"/>
      <c r="E11" s="187"/>
    </row>
    <row r="12" spans="1:7" ht="38.25" customHeight="1">
      <c r="A12" s="189"/>
      <c r="B12" s="189"/>
      <c r="C12" s="30" t="s">
        <v>129</v>
      </c>
      <c r="D12" s="30" t="s">
        <v>155</v>
      </c>
      <c r="E12" s="30" t="s">
        <v>159</v>
      </c>
    </row>
    <row r="13" spans="1:7">
      <c r="A13" s="12">
        <v>1</v>
      </c>
      <c r="B13" s="12">
        <v>2</v>
      </c>
      <c r="C13" s="12">
        <v>3</v>
      </c>
      <c r="D13" s="31"/>
      <c r="E13" s="31"/>
    </row>
    <row r="14" spans="1:7" ht="21" customHeight="1">
      <c r="A14" s="100" t="s">
        <v>1</v>
      </c>
      <c r="B14" s="10" t="s">
        <v>192</v>
      </c>
      <c r="C14" s="75">
        <f>C15+C21+C30</f>
        <v>4031.2</v>
      </c>
      <c r="D14" s="75">
        <f>D15+D21+D30</f>
        <v>4248</v>
      </c>
      <c r="E14" s="75">
        <f>E15+E21+E30</f>
        <v>4324</v>
      </c>
    </row>
    <row r="15" spans="1:7" ht="23.25" customHeight="1">
      <c r="A15" s="100" t="s">
        <v>2</v>
      </c>
      <c r="B15" s="10" t="s">
        <v>193</v>
      </c>
      <c r="C15" s="75">
        <f>C16</f>
        <v>1608.2</v>
      </c>
      <c r="D15" s="75">
        <f>D17</f>
        <v>1612</v>
      </c>
      <c r="E15" s="75">
        <f>E17</f>
        <v>1688</v>
      </c>
    </row>
    <row r="16" spans="1:7" ht="21.75" customHeight="1">
      <c r="A16" s="52" t="s">
        <v>3</v>
      </c>
      <c r="B16" s="9" t="s">
        <v>4</v>
      </c>
      <c r="C16" s="76">
        <f>C17+C18+C19+C20</f>
        <v>1608.2</v>
      </c>
      <c r="D16" s="76">
        <f>D17</f>
        <v>1612</v>
      </c>
      <c r="E16" s="76">
        <f>E17</f>
        <v>1688</v>
      </c>
    </row>
    <row r="17" spans="1:5" ht="66.75">
      <c r="A17" s="52" t="s">
        <v>5</v>
      </c>
      <c r="B17" s="19" t="s">
        <v>86</v>
      </c>
      <c r="C17" s="76">
        <v>1579.4</v>
      </c>
      <c r="D17" s="17">
        <v>1612</v>
      </c>
      <c r="E17" s="17">
        <v>1688</v>
      </c>
    </row>
    <row r="18" spans="1:5" ht="102">
      <c r="A18" s="52" t="s">
        <v>268</v>
      </c>
      <c r="B18" s="19" t="s">
        <v>269</v>
      </c>
      <c r="C18" s="76">
        <v>-0.2</v>
      </c>
      <c r="D18" s="17"/>
      <c r="E18" s="17"/>
    </row>
    <row r="19" spans="1:5" ht="38.25">
      <c r="A19" s="52" t="s">
        <v>270</v>
      </c>
      <c r="B19" s="19" t="s">
        <v>271</v>
      </c>
      <c r="C19" s="76">
        <v>27.8</v>
      </c>
      <c r="D19" s="17"/>
      <c r="E19" s="17"/>
    </row>
    <row r="20" spans="1:5" ht="89.25">
      <c r="A20" s="52" t="s">
        <v>272</v>
      </c>
      <c r="B20" s="19" t="s">
        <v>273</v>
      </c>
      <c r="C20" s="76">
        <v>1.2</v>
      </c>
      <c r="D20" s="17"/>
      <c r="E20" s="17"/>
    </row>
    <row r="21" spans="1:5" ht="21" customHeight="1">
      <c r="A21" s="100" t="s">
        <v>6</v>
      </c>
      <c r="B21" s="10" t="s">
        <v>194</v>
      </c>
      <c r="C21" s="75">
        <f>C22+C24</f>
        <v>2416.8000000000002</v>
      </c>
      <c r="D21" s="75">
        <f>D22+D24</f>
        <v>2636</v>
      </c>
      <c r="E21" s="75">
        <f>E22+E24</f>
        <v>2636</v>
      </c>
    </row>
    <row r="22" spans="1:5" ht="22.5" customHeight="1">
      <c r="A22" s="52" t="s">
        <v>7</v>
      </c>
      <c r="B22" s="9" t="s">
        <v>8</v>
      </c>
      <c r="C22" s="76">
        <f>C23</f>
        <v>1024.8</v>
      </c>
      <c r="D22" s="76">
        <f>D23</f>
        <v>1095</v>
      </c>
      <c r="E22" s="76">
        <f>E23</f>
        <v>1095</v>
      </c>
    </row>
    <row r="23" spans="1:5" ht="38.25">
      <c r="A23" s="52" t="s">
        <v>9</v>
      </c>
      <c r="B23" s="143" t="s">
        <v>235</v>
      </c>
      <c r="C23" s="76">
        <v>1024.8</v>
      </c>
      <c r="D23" s="17">
        <v>1095</v>
      </c>
      <c r="E23" s="17">
        <v>1095</v>
      </c>
    </row>
    <row r="24" spans="1:5" ht="22.5" customHeight="1">
      <c r="A24" s="52" t="s">
        <v>10</v>
      </c>
      <c r="B24" s="71" t="s">
        <v>195</v>
      </c>
      <c r="C24" s="75">
        <f>C26+C28</f>
        <v>1392</v>
      </c>
      <c r="D24" s="75">
        <f>D26+D28</f>
        <v>1541</v>
      </c>
      <c r="E24" s="75">
        <f>E26+E28</f>
        <v>1541</v>
      </c>
    </row>
    <row r="25" spans="1:5" ht="22.5" customHeight="1">
      <c r="A25" s="52" t="s">
        <v>145</v>
      </c>
      <c r="B25" s="9" t="s">
        <v>11</v>
      </c>
      <c r="C25" s="76">
        <f>C26</f>
        <v>645.1</v>
      </c>
      <c r="D25" s="76">
        <f>D26</f>
        <v>875</v>
      </c>
      <c r="E25" s="76">
        <f>E26</f>
        <v>875</v>
      </c>
    </row>
    <row r="26" spans="1:5" ht="38.25">
      <c r="A26" s="52" t="s">
        <v>12</v>
      </c>
      <c r="B26" s="9" t="s">
        <v>13</v>
      </c>
      <c r="C26" s="76">
        <v>645.1</v>
      </c>
      <c r="D26" s="17">
        <v>875</v>
      </c>
      <c r="E26" s="17">
        <v>875</v>
      </c>
    </row>
    <row r="27" spans="1:5" ht="22.5" customHeight="1">
      <c r="A27" s="52" t="s">
        <v>14</v>
      </c>
      <c r="B27" s="9" t="s">
        <v>15</v>
      </c>
      <c r="C27" s="76">
        <f>C28</f>
        <v>746.9</v>
      </c>
      <c r="D27" s="76">
        <f>D28</f>
        <v>666</v>
      </c>
      <c r="E27" s="76">
        <f>E28</f>
        <v>666</v>
      </c>
    </row>
    <row r="28" spans="1:5" ht="38.25">
      <c r="A28" s="52" t="s">
        <v>16</v>
      </c>
      <c r="B28" s="9" t="s">
        <v>17</v>
      </c>
      <c r="C28" s="76">
        <v>746.9</v>
      </c>
      <c r="D28" s="17">
        <v>666</v>
      </c>
      <c r="E28" s="17">
        <v>666</v>
      </c>
    </row>
    <row r="29" spans="1:5" ht="38.25">
      <c r="A29" s="100" t="s">
        <v>146</v>
      </c>
      <c r="B29" s="10" t="s">
        <v>196</v>
      </c>
      <c r="C29" s="75">
        <f>C30+C31</f>
        <v>5.2</v>
      </c>
      <c r="D29" s="75">
        <f>D31</f>
        <v>1</v>
      </c>
      <c r="E29" s="75">
        <f>E31</f>
        <v>1</v>
      </c>
    </row>
    <row r="30" spans="1:5" ht="50.25" customHeight="1">
      <c r="A30" s="52" t="s">
        <v>274</v>
      </c>
      <c r="B30" s="174" t="s">
        <v>275</v>
      </c>
      <c r="C30" s="76">
        <v>6.2</v>
      </c>
      <c r="D30" s="17"/>
      <c r="E30" s="17"/>
    </row>
    <row r="31" spans="1:5" ht="50.25" customHeight="1">
      <c r="A31" s="52" t="s">
        <v>85</v>
      </c>
      <c r="B31" s="174" t="s">
        <v>156</v>
      </c>
      <c r="C31" s="76">
        <v>-1</v>
      </c>
      <c r="D31" s="85">
        <v>1</v>
      </c>
      <c r="E31" s="85">
        <v>1</v>
      </c>
    </row>
    <row r="32" spans="1:5" ht="26.25" customHeight="1">
      <c r="A32" s="100" t="s">
        <v>18</v>
      </c>
      <c r="B32" s="10" t="s">
        <v>197</v>
      </c>
      <c r="C32" s="75">
        <f>C34+C44+C47+C41+C53+C50</f>
        <v>15409.300000000001</v>
      </c>
      <c r="D32" s="75">
        <f>D34+D44+D47+D41</f>
        <v>9745.1</v>
      </c>
      <c r="E32" s="75">
        <f>E34+E44+E47+E41</f>
        <v>9877.1</v>
      </c>
    </row>
    <row r="33" spans="1:5" ht="25.5">
      <c r="A33" s="100" t="s">
        <v>19</v>
      </c>
      <c r="B33" s="10" t="s">
        <v>20</v>
      </c>
      <c r="C33" s="75">
        <f>C34+C41+C44+C47</f>
        <v>15059.2</v>
      </c>
      <c r="D33" s="75">
        <f>D34+D41+D44+D47</f>
        <v>9745.1</v>
      </c>
      <c r="E33" s="75">
        <f>E34+E41+E44+E47</f>
        <v>9877.1</v>
      </c>
    </row>
    <row r="34" spans="1:5" ht="25.5">
      <c r="A34" s="100" t="s">
        <v>122</v>
      </c>
      <c r="B34" s="10" t="s">
        <v>92</v>
      </c>
      <c r="C34" s="75">
        <f>C35+C39+C37</f>
        <v>10997.1</v>
      </c>
      <c r="D34" s="75">
        <f>D35+D39+D37</f>
        <v>7814</v>
      </c>
      <c r="E34" s="75">
        <f>E35+E39+E37</f>
        <v>7946</v>
      </c>
    </row>
    <row r="35" spans="1:5" ht="25.5">
      <c r="A35" s="52" t="s">
        <v>123</v>
      </c>
      <c r="B35" s="143" t="s">
        <v>236</v>
      </c>
      <c r="C35" s="76">
        <f>C36</f>
        <v>9363.6</v>
      </c>
      <c r="D35" s="76">
        <f>D36</f>
        <v>6189.6</v>
      </c>
      <c r="E35" s="76">
        <f>E36</f>
        <v>6302.2</v>
      </c>
    </row>
    <row r="36" spans="1:5" ht="25.5">
      <c r="A36" s="52" t="s">
        <v>104</v>
      </c>
      <c r="B36" s="59" t="s">
        <v>95</v>
      </c>
      <c r="C36" s="76">
        <v>9363.6</v>
      </c>
      <c r="D36" s="17">
        <v>6189.6</v>
      </c>
      <c r="E36" s="17">
        <v>6302.2</v>
      </c>
    </row>
    <row r="37" spans="1:5" ht="38.25">
      <c r="A37" s="52" t="s">
        <v>141</v>
      </c>
      <c r="B37" s="143" t="s">
        <v>144</v>
      </c>
      <c r="C37" s="76">
        <f>C38</f>
        <v>1108.9000000000001</v>
      </c>
      <c r="D37" s="76">
        <f>D38</f>
        <v>1104.5</v>
      </c>
      <c r="E37" s="76">
        <f>E38</f>
        <v>1104.5</v>
      </c>
    </row>
    <row r="38" spans="1:5" ht="51">
      <c r="A38" s="52" t="s">
        <v>142</v>
      </c>
      <c r="B38" s="143" t="s">
        <v>143</v>
      </c>
      <c r="C38" s="76">
        <v>1108.9000000000001</v>
      </c>
      <c r="D38" s="17">
        <v>1104.5</v>
      </c>
      <c r="E38" s="17">
        <v>1104.5</v>
      </c>
    </row>
    <row r="39" spans="1:5" ht="43.5" customHeight="1">
      <c r="A39" s="52" t="s">
        <v>149</v>
      </c>
      <c r="B39" s="144" t="s">
        <v>151</v>
      </c>
      <c r="C39" s="76">
        <f>C40</f>
        <v>524.6</v>
      </c>
      <c r="D39" s="76">
        <f>D40</f>
        <v>519.9</v>
      </c>
      <c r="E39" s="76">
        <f>E40</f>
        <v>539.29999999999995</v>
      </c>
    </row>
    <row r="40" spans="1:5" ht="38.25">
      <c r="A40" s="52" t="s">
        <v>150</v>
      </c>
      <c r="B40" s="143" t="s">
        <v>237</v>
      </c>
      <c r="C40" s="76">
        <v>524.6</v>
      </c>
      <c r="D40" s="17">
        <v>519.9</v>
      </c>
      <c r="E40" s="17">
        <v>539.29999999999995</v>
      </c>
    </row>
    <row r="41" spans="1:5" ht="25.5">
      <c r="A41" s="100" t="s">
        <v>124</v>
      </c>
      <c r="B41" s="10" t="s">
        <v>88</v>
      </c>
      <c r="C41" s="75">
        <f t="shared" ref="C41:E42" si="0">C42</f>
        <v>4060.1</v>
      </c>
      <c r="D41" s="75">
        <f t="shared" si="0"/>
        <v>1929.1</v>
      </c>
      <c r="E41" s="75">
        <f t="shared" si="0"/>
        <v>1929.1</v>
      </c>
    </row>
    <row r="42" spans="1:5" ht="22.5" customHeight="1">
      <c r="A42" s="52" t="s">
        <v>125</v>
      </c>
      <c r="B42" s="9" t="s">
        <v>89</v>
      </c>
      <c r="C42" s="76">
        <f t="shared" si="0"/>
        <v>4060.1</v>
      </c>
      <c r="D42" s="76">
        <f t="shared" si="0"/>
        <v>1929.1</v>
      </c>
      <c r="E42" s="76">
        <f t="shared" si="0"/>
        <v>1929.1</v>
      </c>
    </row>
    <row r="43" spans="1:5" ht="24.75" customHeight="1">
      <c r="A43" s="52" t="s">
        <v>105</v>
      </c>
      <c r="B43" s="9" t="s">
        <v>90</v>
      </c>
      <c r="C43" s="76">
        <v>4060.1</v>
      </c>
      <c r="D43" s="17">
        <v>1929.1</v>
      </c>
      <c r="E43" s="17">
        <v>1929.1</v>
      </c>
    </row>
    <row r="44" spans="1:5" ht="25.5">
      <c r="A44" s="100" t="s">
        <v>126</v>
      </c>
      <c r="B44" s="10" t="s">
        <v>93</v>
      </c>
      <c r="C44" s="75">
        <f t="shared" ref="C44:E45" si="1">C45</f>
        <v>2</v>
      </c>
      <c r="D44" s="75">
        <f t="shared" si="1"/>
        <v>2</v>
      </c>
      <c r="E44" s="75">
        <f t="shared" si="1"/>
        <v>2</v>
      </c>
    </row>
    <row r="45" spans="1:5" ht="29.25" customHeight="1">
      <c r="A45" s="52" t="s">
        <v>152</v>
      </c>
      <c r="B45" s="148" t="s">
        <v>154</v>
      </c>
      <c r="C45" s="76">
        <f t="shared" si="1"/>
        <v>2</v>
      </c>
      <c r="D45" s="76">
        <f t="shared" si="1"/>
        <v>2</v>
      </c>
      <c r="E45" s="76">
        <f t="shared" si="1"/>
        <v>2</v>
      </c>
    </row>
    <row r="46" spans="1:5" ht="30.75" customHeight="1">
      <c r="A46" s="52" t="s">
        <v>153</v>
      </c>
      <c r="B46" s="145" t="s">
        <v>238</v>
      </c>
      <c r="C46" s="76">
        <v>2</v>
      </c>
      <c r="D46" s="17">
        <v>2</v>
      </c>
      <c r="E46" s="17">
        <v>2</v>
      </c>
    </row>
    <row r="47" spans="1:5" ht="0.75" hidden="1" customHeight="1">
      <c r="A47" s="100" t="s">
        <v>127</v>
      </c>
      <c r="B47" s="10" t="s">
        <v>21</v>
      </c>
      <c r="C47" s="75">
        <f t="shared" ref="C47:E47" si="2">C48</f>
        <v>0</v>
      </c>
      <c r="D47" s="75">
        <f t="shared" si="2"/>
        <v>0</v>
      </c>
      <c r="E47" s="75">
        <f t="shared" si="2"/>
        <v>0</v>
      </c>
    </row>
    <row r="48" spans="1:5" ht="51" hidden="1">
      <c r="A48" s="52" t="s">
        <v>128</v>
      </c>
      <c r="B48" s="9" t="s">
        <v>22</v>
      </c>
      <c r="C48" s="76">
        <f>C49</f>
        <v>0</v>
      </c>
      <c r="D48" s="76">
        <f>D49</f>
        <v>0</v>
      </c>
      <c r="E48" s="76">
        <f>E49</f>
        <v>0</v>
      </c>
    </row>
    <row r="49" spans="1:5" ht="63.75" hidden="1">
      <c r="A49" s="52" t="s">
        <v>106</v>
      </c>
      <c r="B49" s="9" t="s">
        <v>94</v>
      </c>
      <c r="C49" s="76"/>
      <c r="D49" s="17"/>
      <c r="E49" s="17"/>
    </row>
    <row r="50" spans="1:5">
      <c r="A50" s="100" t="s">
        <v>127</v>
      </c>
      <c r="B50" s="10" t="s">
        <v>21</v>
      </c>
      <c r="C50" s="75">
        <f t="shared" ref="C50:E50" si="3">C51</f>
        <v>196.6</v>
      </c>
      <c r="D50" s="75">
        <f t="shared" si="3"/>
        <v>0</v>
      </c>
      <c r="E50" s="75">
        <f t="shared" si="3"/>
        <v>0</v>
      </c>
    </row>
    <row r="51" spans="1:5" ht="51">
      <c r="A51" s="52" t="s">
        <v>128</v>
      </c>
      <c r="B51" s="152" t="s">
        <v>22</v>
      </c>
      <c r="C51" s="76">
        <f>C52</f>
        <v>196.6</v>
      </c>
      <c r="D51" s="76">
        <f>D52</f>
        <v>0</v>
      </c>
      <c r="E51" s="76">
        <f>E52</f>
        <v>0</v>
      </c>
    </row>
    <row r="52" spans="1:5" ht="63.75">
      <c r="A52" s="52" t="s">
        <v>106</v>
      </c>
      <c r="B52" s="152" t="s">
        <v>94</v>
      </c>
      <c r="C52" s="76">
        <v>196.6</v>
      </c>
      <c r="D52" s="155"/>
      <c r="E52" s="155"/>
    </row>
    <row r="53" spans="1:5" ht="21.75" customHeight="1">
      <c r="A53" s="100" t="s">
        <v>132</v>
      </c>
      <c r="B53" s="10" t="s">
        <v>133</v>
      </c>
      <c r="C53" s="75">
        <f t="shared" ref="C53:E54" si="4">C54</f>
        <v>153.5</v>
      </c>
      <c r="D53" s="75">
        <f t="shared" si="4"/>
        <v>0</v>
      </c>
      <c r="E53" s="75">
        <f t="shared" si="4"/>
        <v>0</v>
      </c>
    </row>
    <row r="54" spans="1:5" ht="25.5" customHeight="1">
      <c r="A54" s="52" t="s">
        <v>134</v>
      </c>
      <c r="B54" s="48" t="s">
        <v>133</v>
      </c>
      <c r="C54" s="76">
        <f t="shared" si="4"/>
        <v>153.5</v>
      </c>
      <c r="D54" s="17"/>
      <c r="E54" s="17"/>
    </row>
    <row r="55" spans="1:5" ht="29.25" customHeight="1">
      <c r="A55" s="52" t="s">
        <v>107</v>
      </c>
      <c r="B55" s="145" t="s">
        <v>239</v>
      </c>
      <c r="C55" s="76">
        <v>153.5</v>
      </c>
      <c r="D55" s="17"/>
      <c r="E55" s="17"/>
    </row>
    <row r="56" spans="1:5" ht="21.75" customHeight="1">
      <c r="A56" s="184" t="s">
        <v>23</v>
      </c>
      <c r="B56" s="184"/>
      <c r="C56" s="75">
        <f>C14+C32</f>
        <v>19440.5</v>
      </c>
      <c r="D56" s="75">
        <f>D14+D32</f>
        <v>13993.1</v>
      </c>
      <c r="E56" s="75">
        <f>E14+E32</f>
        <v>14201.1</v>
      </c>
    </row>
    <row r="57" spans="1:5">
      <c r="A57" s="32"/>
      <c r="B57" s="32"/>
      <c r="C57" s="32"/>
      <c r="D57" s="32"/>
      <c r="E57" s="32"/>
    </row>
  </sheetData>
  <mergeCells count="12">
    <mergeCell ref="B8:G8"/>
    <mergeCell ref="B1:E1"/>
    <mergeCell ref="A56:B56"/>
    <mergeCell ref="C11:E11"/>
    <mergeCell ref="A11:A12"/>
    <mergeCell ref="B11:B12"/>
    <mergeCell ref="A9:E9"/>
    <mergeCell ref="B3:G3"/>
    <mergeCell ref="B4:G4"/>
    <mergeCell ref="B5:G5"/>
    <mergeCell ref="B6:G6"/>
    <mergeCell ref="B7:G7"/>
  </mergeCells>
  <phoneticPr fontId="0" type="noConversion"/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A5" sqref="A5:F5"/>
    </sheetView>
  </sheetViews>
  <sheetFormatPr defaultRowHeight="15"/>
  <cols>
    <col min="1" max="1" width="60.28515625" customWidth="1"/>
    <col min="2" max="2" width="5.7109375" customWidth="1"/>
    <col min="3" max="3" width="8" customWidth="1"/>
    <col min="4" max="4" width="10" customWidth="1"/>
  </cols>
  <sheetData>
    <row r="1" spans="1:6" ht="13.5" customHeight="1">
      <c r="A1" s="2"/>
      <c r="B1" s="176" t="s">
        <v>264</v>
      </c>
      <c r="C1" s="176"/>
      <c r="D1" s="176"/>
      <c r="E1" s="176"/>
      <c r="F1" s="176"/>
    </row>
    <row r="2" spans="1:6" ht="13.5" customHeight="1">
      <c r="A2" s="177" t="s">
        <v>260</v>
      </c>
      <c r="B2" s="177"/>
      <c r="C2" s="177"/>
      <c r="D2" s="177"/>
      <c r="E2" s="177"/>
      <c r="F2" s="177"/>
    </row>
    <row r="3" spans="1:6" ht="13.5" customHeight="1">
      <c r="A3" s="177" t="s">
        <v>261</v>
      </c>
      <c r="B3" s="177"/>
      <c r="C3" s="177"/>
      <c r="D3" s="177"/>
      <c r="E3" s="177"/>
      <c r="F3" s="177"/>
    </row>
    <row r="4" spans="1:6" ht="13.5" customHeight="1">
      <c r="A4" s="177" t="s">
        <v>285</v>
      </c>
      <c r="B4" s="183"/>
      <c r="C4" s="183"/>
      <c r="D4" s="183"/>
      <c r="E4" s="183"/>
      <c r="F4" s="183"/>
    </row>
    <row r="5" spans="1:6" ht="13.5" customHeight="1">
      <c r="A5" s="177" t="s">
        <v>283</v>
      </c>
      <c r="B5" s="177"/>
      <c r="C5" s="177"/>
      <c r="D5" s="177"/>
      <c r="E5" s="177"/>
      <c r="F5" s="177"/>
    </row>
    <row r="6" spans="1:6" ht="13.5" customHeight="1">
      <c r="A6" s="177" t="s">
        <v>280</v>
      </c>
      <c r="B6" s="177"/>
      <c r="C6" s="177"/>
      <c r="D6" s="177"/>
      <c r="E6" s="177"/>
      <c r="F6" s="177"/>
    </row>
    <row r="7" spans="1:6" ht="13.5" customHeight="1">
      <c r="A7" s="177" t="s">
        <v>277</v>
      </c>
      <c r="B7" s="177"/>
      <c r="C7" s="177"/>
      <c r="D7" s="177"/>
      <c r="E7" s="177"/>
      <c r="F7" s="177"/>
    </row>
    <row r="8" spans="1:6" ht="13.5" customHeight="1">
      <c r="A8" s="2"/>
      <c r="B8" s="29"/>
      <c r="C8" s="29"/>
      <c r="D8" s="26"/>
      <c r="E8" s="26"/>
      <c r="F8" s="26"/>
    </row>
    <row r="9" spans="1:6" ht="27.75" hidden="1" customHeight="1">
      <c r="A9" s="2"/>
      <c r="B9" s="29"/>
      <c r="C9" s="29"/>
      <c r="D9" s="26"/>
      <c r="E9" s="26"/>
      <c r="F9" s="26"/>
    </row>
    <row r="10" spans="1:6" ht="31.5" customHeight="1">
      <c r="A10" s="194" t="s">
        <v>199</v>
      </c>
      <c r="B10" s="194"/>
      <c r="C10" s="194"/>
      <c r="D10" s="194"/>
      <c r="E10" s="194"/>
      <c r="F10" s="194"/>
    </row>
    <row r="11" spans="1:6">
      <c r="A11" s="2"/>
      <c r="B11" s="2"/>
      <c r="C11" s="2"/>
      <c r="D11" s="3"/>
    </row>
    <row r="12" spans="1:6">
      <c r="A12" s="191" t="s">
        <v>24</v>
      </c>
      <c r="B12" s="191" t="s">
        <v>25</v>
      </c>
      <c r="C12" s="191" t="s">
        <v>26</v>
      </c>
      <c r="D12" s="179" t="s">
        <v>101</v>
      </c>
      <c r="E12" s="192"/>
      <c r="F12" s="193"/>
    </row>
    <row r="13" spans="1:6">
      <c r="A13" s="191"/>
      <c r="B13" s="191"/>
      <c r="C13" s="191"/>
      <c r="D13" s="65" t="s">
        <v>129</v>
      </c>
      <c r="E13" s="17" t="s">
        <v>155</v>
      </c>
      <c r="F13" s="17" t="s">
        <v>159</v>
      </c>
    </row>
    <row r="14" spans="1:6">
      <c r="A14" s="10" t="s">
        <v>27</v>
      </c>
      <c r="B14" s="157" t="s">
        <v>43</v>
      </c>
      <c r="C14" s="11"/>
      <c r="D14" s="75">
        <f>D15+D16+D17+D19+D20+D18</f>
        <v>5948.5</v>
      </c>
      <c r="E14" s="75">
        <f>E15+E16+E17+E19+E20</f>
        <v>5778.7</v>
      </c>
      <c r="F14" s="75">
        <f>F15+F16+F17+F19+F20</f>
        <v>5782.7</v>
      </c>
    </row>
    <row r="15" spans="1:6" ht="25.5">
      <c r="A15" s="9" t="s">
        <v>28</v>
      </c>
      <c r="B15" s="156" t="s">
        <v>43</v>
      </c>
      <c r="C15" s="156" t="s">
        <v>44</v>
      </c>
      <c r="D15" s="76">
        <v>981.8</v>
      </c>
      <c r="E15" s="77">
        <v>1070</v>
      </c>
      <c r="F15" s="77">
        <v>1070</v>
      </c>
    </row>
    <row r="16" spans="1:6" ht="38.25">
      <c r="A16" s="9" t="s">
        <v>29</v>
      </c>
      <c r="B16" s="156" t="s">
        <v>43</v>
      </c>
      <c r="C16" s="156" t="s">
        <v>45</v>
      </c>
      <c r="D16" s="76">
        <v>4359.8999999999996</v>
      </c>
      <c r="E16" s="77">
        <v>4091.9</v>
      </c>
      <c r="F16" s="77">
        <v>4091.9</v>
      </c>
    </row>
    <row r="17" spans="1:6" ht="25.5">
      <c r="A17" s="9" t="s">
        <v>30</v>
      </c>
      <c r="B17" s="156" t="s">
        <v>43</v>
      </c>
      <c r="C17" s="156" t="s">
        <v>46</v>
      </c>
      <c r="D17" s="76">
        <v>152.1</v>
      </c>
      <c r="E17" s="77">
        <v>152.1</v>
      </c>
      <c r="F17" s="77">
        <v>152.1</v>
      </c>
    </row>
    <row r="18" spans="1:6">
      <c r="A18" s="64" t="s">
        <v>162</v>
      </c>
      <c r="B18" s="156" t="s">
        <v>43</v>
      </c>
      <c r="C18" s="156" t="s">
        <v>163</v>
      </c>
      <c r="D18" s="76">
        <v>0</v>
      </c>
      <c r="E18" s="77"/>
      <c r="F18" s="77"/>
    </row>
    <row r="19" spans="1:6">
      <c r="A19" s="9" t="s">
        <v>31</v>
      </c>
      <c r="B19" s="156" t="s">
        <v>43</v>
      </c>
      <c r="C19" s="156" t="s">
        <v>47</v>
      </c>
      <c r="D19" s="76">
        <v>0</v>
      </c>
      <c r="E19" s="77">
        <v>10</v>
      </c>
      <c r="F19" s="77">
        <v>10</v>
      </c>
    </row>
    <row r="20" spans="1:6">
      <c r="A20" s="8" t="s">
        <v>116</v>
      </c>
      <c r="B20" s="156" t="s">
        <v>43</v>
      </c>
      <c r="C20" s="156" t="s">
        <v>114</v>
      </c>
      <c r="D20" s="76">
        <v>454.7</v>
      </c>
      <c r="E20" s="77">
        <v>454.7</v>
      </c>
      <c r="F20" s="77">
        <v>458.7</v>
      </c>
    </row>
    <row r="21" spans="1:6" ht="25.5">
      <c r="A21" s="10" t="s">
        <v>32</v>
      </c>
      <c r="B21" s="157" t="s">
        <v>48</v>
      </c>
      <c r="C21" s="157"/>
      <c r="D21" s="75">
        <f>D22</f>
        <v>262.5</v>
      </c>
      <c r="E21" s="75">
        <f>E22</f>
        <v>260</v>
      </c>
      <c r="F21" s="75">
        <f>F22</f>
        <v>260</v>
      </c>
    </row>
    <row r="22" spans="1:6" ht="31.5" customHeight="1">
      <c r="A22" s="71" t="s">
        <v>200</v>
      </c>
      <c r="B22" s="156" t="s">
        <v>48</v>
      </c>
      <c r="C22" s="156">
        <v>10</v>
      </c>
      <c r="D22" s="76">
        <v>262.5</v>
      </c>
      <c r="E22" s="77">
        <v>260</v>
      </c>
      <c r="F22" s="77">
        <v>260</v>
      </c>
    </row>
    <row r="23" spans="1:6">
      <c r="A23" s="10" t="s">
        <v>34</v>
      </c>
      <c r="B23" s="157" t="s">
        <v>45</v>
      </c>
      <c r="C23" s="157"/>
      <c r="D23" s="75">
        <f>D24+D25</f>
        <v>713.1</v>
      </c>
      <c r="E23" s="75">
        <f>E24</f>
        <v>100</v>
      </c>
      <c r="F23" s="75">
        <f>F24</f>
        <v>100</v>
      </c>
    </row>
    <row r="24" spans="1:6">
      <c r="A24" s="47" t="s">
        <v>130</v>
      </c>
      <c r="B24" s="156" t="s">
        <v>45</v>
      </c>
      <c r="C24" s="156" t="s">
        <v>49</v>
      </c>
      <c r="D24" s="76">
        <v>596.9</v>
      </c>
      <c r="E24" s="77">
        <v>100</v>
      </c>
      <c r="F24" s="77">
        <v>100</v>
      </c>
    </row>
    <row r="25" spans="1:6">
      <c r="A25" s="152" t="s">
        <v>245</v>
      </c>
      <c r="B25" s="156" t="s">
        <v>45</v>
      </c>
      <c r="C25" s="156" t="s">
        <v>246</v>
      </c>
      <c r="D25" s="76">
        <v>116.2</v>
      </c>
      <c r="E25" s="77"/>
      <c r="F25" s="77"/>
    </row>
    <row r="26" spans="1:6">
      <c r="A26" s="10" t="s">
        <v>35</v>
      </c>
      <c r="B26" s="157" t="s">
        <v>49</v>
      </c>
      <c r="C26" s="157"/>
      <c r="D26" s="75">
        <f>D28+D27</f>
        <v>10294.299999999999</v>
      </c>
      <c r="E26" s="75">
        <f>E28</f>
        <v>5472.9</v>
      </c>
      <c r="F26" s="75">
        <f>F28</f>
        <v>5245.1</v>
      </c>
    </row>
    <row r="27" spans="1:6">
      <c r="A27" s="152" t="s">
        <v>247</v>
      </c>
      <c r="B27" s="153" t="s">
        <v>49</v>
      </c>
      <c r="C27" s="153" t="s">
        <v>43</v>
      </c>
      <c r="D27" s="76">
        <v>80.5</v>
      </c>
      <c r="E27" s="75"/>
      <c r="F27" s="75"/>
    </row>
    <row r="28" spans="1:6">
      <c r="A28" s="9" t="s">
        <v>36</v>
      </c>
      <c r="B28" s="156" t="s">
        <v>49</v>
      </c>
      <c r="C28" s="156" t="s">
        <v>48</v>
      </c>
      <c r="D28" s="76">
        <v>10213.799999999999</v>
      </c>
      <c r="E28" s="77">
        <v>5472.9</v>
      </c>
      <c r="F28" s="77">
        <v>5245.1</v>
      </c>
    </row>
    <row r="29" spans="1:6">
      <c r="A29" s="10" t="s">
        <v>201</v>
      </c>
      <c r="B29" s="157" t="s">
        <v>50</v>
      </c>
      <c r="C29" s="157"/>
      <c r="D29" s="75">
        <f>D30</f>
        <v>1250.8</v>
      </c>
      <c r="E29" s="75">
        <f>E30</f>
        <v>1150.8</v>
      </c>
      <c r="F29" s="75">
        <f>F30</f>
        <v>1150.8</v>
      </c>
    </row>
    <row r="30" spans="1:6">
      <c r="A30" s="9" t="s">
        <v>38</v>
      </c>
      <c r="B30" s="156" t="s">
        <v>50</v>
      </c>
      <c r="C30" s="156" t="s">
        <v>43</v>
      </c>
      <c r="D30" s="76">
        <v>1250.8</v>
      </c>
      <c r="E30" s="77">
        <v>1150.8</v>
      </c>
      <c r="F30" s="77">
        <v>1150.8</v>
      </c>
    </row>
    <row r="31" spans="1:6">
      <c r="A31" s="10" t="s">
        <v>39</v>
      </c>
      <c r="B31" s="157">
        <v>10</v>
      </c>
      <c r="C31" s="157"/>
      <c r="D31" s="75">
        <f>D32</f>
        <v>368</v>
      </c>
      <c r="E31" s="75">
        <f>E32</f>
        <v>368</v>
      </c>
      <c r="F31" s="75">
        <f>F32</f>
        <v>368</v>
      </c>
    </row>
    <row r="32" spans="1:6">
      <c r="A32" s="9" t="s">
        <v>40</v>
      </c>
      <c r="B32" s="156">
        <v>10</v>
      </c>
      <c r="C32" s="156" t="s">
        <v>43</v>
      </c>
      <c r="D32" s="76">
        <v>368</v>
      </c>
      <c r="E32" s="78">
        <v>368</v>
      </c>
      <c r="F32" s="78">
        <v>368</v>
      </c>
    </row>
    <row r="33" spans="1:6">
      <c r="A33" s="10" t="s">
        <v>77</v>
      </c>
      <c r="B33" s="157">
        <v>11</v>
      </c>
      <c r="C33" s="157"/>
      <c r="D33" s="75">
        <f>D34</f>
        <v>582.9</v>
      </c>
      <c r="E33" s="75">
        <f>E34</f>
        <v>582.9</v>
      </c>
      <c r="F33" s="75">
        <f>F34</f>
        <v>582.9</v>
      </c>
    </row>
    <row r="34" spans="1:6">
      <c r="A34" s="9" t="s">
        <v>41</v>
      </c>
      <c r="B34" s="156">
        <v>11</v>
      </c>
      <c r="C34" s="156" t="s">
        <v>43</v>
      </c>
      <c r="D34" s="76">
        <v>582.9</v>
      </c>
      <c r="E34" s="77">
        <v>582.9</v>
      </c>
      <c r="F34" s="77">
        <v>582.9</v>
      </c>
    </row>
    <row r="35" spans="1:6">
      <c r="A35" s="10" t="s">
        <v>118</v>
      </c>
      <c r="B35" s="157"/>
      <c r="C35" s="157"/>
      <c r="D35" s="75">
        <f>D14+D21+D23+D26+D29+D31+D33</f>
        <v>19420.100000000002</v>
      </c>
      <c r="E35" s="75">
        <f>E14+E21+E23+E26+E29+E31+E33</f>
        <v>13713.299999999997</v>
      </c>
      <c r="F35" s="75">
        <f>F14+F21+F23+F26+F29+F31+F33</f>
        <v>13489.499999999998</v>
      </c>
    </row>
    <row r="36" spans="1:6">
      <c r="A36" s="44" t="s">
        <v>119</v>
      </c>
      <c r="B36" s="158"/>
      <c r="C36" s="158"/>
      <c r="D36" s="77">
        <v>0</v>
      </c>
      <c r="E36" s="77">
        <v>280.8</v>
      </c>
      <c r="F36" s="77">
        <v>712.6</v>
      </c>
    </row>
    <row r="37" spans="1:6">
      <c r="A37" s="43" t="s">
        <v>42</v>
      </c>
      <c r="B37" s="27"/>
      <c r="C37" s="27"/>
      <c r="D37" s="72">
        <f>SUM(D35:D36)</f>
        <v>19420.100000000002</v>
      </c>
      <c r="E37" s="72">
        <f>SUM(E35:E36)</f>
        <v>13994.099999999997</v>
      </c>
      <c r="F37" s="72">
        <f>SUM(F35:F36)</f>
        <v>14202.099999999999</v>
      </c>
    </row>
  </sheetData>
  <mergeCells count="12">
    <mergeCell ref="B1:F1"/>
    <mergeCell ref="A12:A13"/>
    <mergeCell ref="B12:B13"/>
    <mergeCell ref="C12:C13"/>
    <mergeCell ref="D12:F12"/>
    <mergeCell ref="A10:F10"/>
    <mergeCell ref="A2:F2"/>
    <mergeCell ref="A3:F3"/>
    <mergeCell ref="A4:F4"/>
    <mergeCell ref="A5:F5"/>
    <mergeCell ref="A6:F6"/>
    <mergeCell ref="A7:F7"/>
  </mergeCells>
  <phoneticPr fontId="0" type="noConversion"/>
  <pageMargins left="0.7" right="0.7" top="0.75" bottom="0.75" header="0.3" footer="0.3"/>
  <pageSetup paperSize="9" scale="8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0"/>
  <sheetViews>
    <sheetView topLeftCell="A84" workbookViewId="0">
      <selection activeCell="A6" sqref="A6:H6"/>
    </sheetView>
  </sheetViews>
  <sheetFormatPr defaultRowHeight="15"/>
  <cols>
    <col min="1" max="1" width="50.5703125" customWidth="1"/>
    <col min="2" max="2" width="4.7109375" customWidth="1"/>
    <col min="3" max="3" width="4.5703125" customWidth="1"/>
    <col min="4" max="4" width="12.7109375" customWidth="1"/>
    <col min="5" max="5" width="6.140625" customWidth="1"/>
  </cols>
  <sheetData>
    <row r="1" spans="1:8" ht="14.25" customHeight="1">
      <c r="B1" s="5"/>
      <c r="C1" s="5"/>
      <c r="D1" s="176" t="s">
        <v>265</v>
      </c>
      <c r="E1" s="176"/>
      <c r="F1" s="176"/>
      <c r="G1" s="176"/>
      <c r="H1" s="176"/>
    </row>
    <row r="2" spans="1:8" ht="15.75" customHeight="1">
      <c r="A2" s="196" t="s">
        <v>260</v>
      </c>
      <c r="B2" s="196"/>
      <c r="C2" s="196"/>
      <c r="D2" s="196"/>
      <c r="E2" s="196"/>
      <c r="F2" s="196"/>
      <c r="G2" s="196"/>
      <c r="H2" s="196"/>
    </row>
    <row r="3" spans="1:8" ht="12.75" customHeight="1">
      <c r="A3" s="196" t="s">
        <v>261</v>
      </c>
      <c r="B3" s="196"/>
      <c r="C3" s="196"/>
      <c r="D3" s="196"/>
      <c r="E3" s="196"/>
      <c r="F3" s="196"/>
      <c r="G3" s="196"/>
      <c r="H3" s="196"/>
    </row>
    <row r="4" spans="1:8" ht="13.5" customHeight="1">
      <c r="A4" s="196" t="s">
        <v>285</v>
      </c>
      <c r="B4" s="196"/>
      <c r="C4" s="196"/>
      <c r="D4" s="196"/>
      <c r="E4" s="196"/>
      <c r="F4" s="196"/>
      <c r="G4" s="196"/>
      <c r="H4" s="196"/>
    </row>
    <row r="5" spans="1:8" ht="12.75" customHeight="1">
      <c r="A5" s="196" t="s">
        <v>290</v>
      </c>
      <c r="B5" s="196"/>
      <c r="C5" s="196"/>
      <c r="D5" s="196"/>
      <c r="E5" s="196"/>
      <c r="F5" s="196"/>
      <c r="G5" s="196"/>
      <c r="H5" s="196"/>
    </row>
    <row r="6" spans="1:8" ht="12.75" customHeight="1">
      <c r="A6" s="196" t="s">
        <v>280</v>
      </c>
      <c r="B6" s="196"/>
      <c r="C6" s="196"/>
      <c r="D6" s="196"/>
      <c r="E6" s="196"/>
      <c r="F6" s="196"/>
      <c r="G6" s="196"/>
      <c r="H6" s="196"/>
    </row>
    <row r="7" spans="1:8" ht="12.75" customHeight="1">
      <c r="A7" s="196" t="s">
        <v>277</v>
      </c>
      <c r="B7" s="196"/>
      <c r="C7" s="196"/>
      <c r="D7" s="196"/>
      <c r="E7" s="196"/>
      <c r="F7" s="196"/>
      <c r="G7" s="196"/>
      <c r="H7" s="196"/>
    </row>
    <row r="8" spans="1:8" ht="0.75" hidden="1" customHeight="1">
      <c r="B8" s="4"/>
      <c r="C8" s="4"/>
      <c r="D8" s="3"/>
      <c r="E8" s="3"/>
      <c r="F8" s="3"/>
    </row>
    <row r="9" spans="1:8" ht="64.5" customHeight="1">
      <c r="A9" s="194" t="s">
        <v>168</v>
      </c>
      <c r="B9" s="194"/>
      <c r="C9" s="194"/>
      <c r="D9" s="194"/>
      <c r="E9" s="194"/>
      <c r="F9" s="194"/>
      <c r="G9" s="194"/>
      <c r="H9" s="194"/>
    </row>
    <row r="10" spans="1:8" ht="7.5" customHeight="1">
      <c r="A10" s="4"/>
      <c r="B10" s="4"/>
      <c r="C10" s="4"/>
      <c r="D10" s="3"/>
      <c r="E10" s="195"/>
      <c r="F10" s="195"/>
    </row>
    <row r="11" spans="1:8">
      <c r="A11" s="191" t="s">
        <v>24</v>
      </c>
      <c r="B11" s="191" t="s">
        <v>25</v>
      </c>
      <c r="C11" s="191" t="s">
        <v>26</v>
      </c>
      <c r="D11" s="191" t="s">
        <v>72</v>
      </c>
      <c r="E11" s="191" t="s">
        <v>73</v>
      </c>
      <c r="F11" s="179" t="s">
        <v>101</v>
      </c>
      <c r="G11" s="192"/>
      <c r="H11" s="193"/>
    </row>
    <row r="12" spans="1:8">
      <c r="A12" s="191"/>
      <c r="B12" s="191"/>
      <c r="C12" s="191"/>
      <c r="D12" s="191"/>
      <c r="E12" s="191"/>
      <c r="F12" s="65" t="s">
        <v>129</v>
      </c>
      <c r="G12" s="17" t="s">
        <v>155</v>
      </c>
      <c r="H12" s="17" t="s">
        <v>159</v>
      </c>
    </row>
    <row r="13" spans="1:8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28">
        <v>7</v>
      </c>
      <c r="H13" s="28">
        <v>8</v>
      </c>
    </row>
    <row r="14" spans="1:8">
      <c r="A14" s="10" t="s">
        <v>27</v>
      </c>
      <c r="B14" s="79" t="s">
        <v>43</v>
      </c>
      <c r="C14" s="79" t="s">
        <v>284</v>
      </c>
      <c r="D14" s="79"/>
      <c r="E14" s="79"/>
      <c r="F14" s="75">
        <f>F15+F19+F31+F41+F35+F45</f>
        <v>5948.5</v>
      </c>
      <c r="G14" s="75">
        <f>G15+G19+G31+G41+G45</f>
        <v>5778.7</v>
      </c>
      <c r="H14" s="75">
        <f>H15+H19+H31+H41+H45</f>
        <v>5782.7</v>
      </c>
    </row>
    <row r="15" spans="1:8" ht="25.5">
      <c r="A15" s="10" t="s">
        <v>28</v>
      </c>
      <c r="B15" s="79" t="s">
        <v>43</v>
      </c>
      <c r="C15" s="79" t="s">
        <v>44</v>
      </c>
      <c r="D15" s="79"/>
      <c r="E15" s="79"/>
      <c r="F15" s="75">
        <f>F16</f>
        <v>981.8</v>
      </c>
      <c r="G15" s="75">
        <f t="shared" ref="G15:H17" si="0">G16</f>
        <v>1070</v>
      </c>
      <c r="H15" s="75">
        <f t="shared" si="0"/>
        <v>1070</v>
      </c>
    </row>
    <row r="16" spans="1:8">
      <c r="A16" s="9" t="s">
        <v>51</v>
      </c>
      <c r="B16" s="80" t="s">
        <v>43</v>
      </c>
      <c r="C16" s="80" t="s">
        <v>44</v>
      </c>
      <c r="D16" s="80" t="s">
        <v>169</v>
      </c>
      <c r="E16" s="80"/>
      <c r="F16" s="76">
        <f>F17</f>
        <v>981.8</v>
      </c>
      <c r="G16" s="76">
        <f>G17</f>
        <v>1070</v>
      </c>
      <c r="H16" s="76">
        <f>H17</f>
        <v>1070</v>
      </c>
    </row>
    <row r="17" spans="1:8">
      <c r="A17" s="61" t="s">
        <v>52</v>
      </c>
      <c r="B17" s="80" t="s">
        <v>43</v>
      </c>
      <c r="C17" s="80" t="s">
        <v>44</v>
      </c>
      <c r="D17" s="80" t="s">
        <v>170</v>
      </c>
      <c r="E17" s="80"/>
      <c r="F17" s="76">
        <f>F18</f>
        <v>981.8</v>
      </c>
      <c r="G17" s="76">
        <f t="shared" si="0"/>
        <v>1070</v>
      </c>
      <c r="H17" s="76">
        <f t="shared" si="0"/>
        <v>1070</v>
      </c>
    </row>
    <row r="18" spans="1:8" ht="25.5">
      <c r="A18" s="61" t="s">
        <v>158</v>
      </c>
      <c r="B18" s="80" t="s">
        <v>43</v>
      </c>
      <c r="C18" s="80" t="s">
        <v>44</v>
      </c>
      <c r="D18" s="80" t="s">
        <v>170</v>
      </c>
      <c r="E18" s="80">
        <v>120</v>
      </c>
      <c r="F18" s="76">
        <v>981.8</v>
      </c>
      <c r="G18" s="17">
        <v>1070</v>
      </c>
      <c r="H18" s="17">
        <v>1070</v>
      </c>
    </row>
    <row r="19" spans="1:8" ht="37.5" customHeight="1">
      <c r="A19" s="10" t="s">
        <v>29</v>
      </c>
      <c r="B19" s="79" t="s">
        <v>43</v>
      </c>
      <c r="C19" s="79" t="s">
        <v>45</v>
      </c>
      <c r="D19" s="79"/>
      <c r="E19" s="79"/>
      <c r="F19" s="75">
        <f>F20+F26+F30</f>
        <v>4359.8999999999996</v>
      </c>
      <c r="G19" s="75">
        <f>G20+G26+G30</f>
        <v>4091.9</v>
      </c>
      <c r="H19" s="75">
        <f>H20+H26+H30</f>
        <v>4091.9</v>
      </c>
    </row>
    <row r="20" spans="1:8">
      <c r="A20" s="9" t="s">
        <v>54</v>
      </c>
      <c r="B20" s="80" t="s">
        <v>43</v>
      </c>
      <c r="C20" s="80" t="s">
        <v>45</v>
      </c>
      <c r="D20" s="80" t="s">
        <v>169</v>
      </c>
      <c r="E20" s="80"/>
      <c r="F20" s="76">
        <f>F22+F23+F24+F25</f>
        <v>3249</v>
      </c>
      <c r="G20" s="76">
        <f>G22+G23+G24+G25</f>
        <v>2985.4</v>
      </c>
      <c r="H20" s="76">
        <f>H22+H23+H24+H25</f>
        <v>2985.4</v>
      </c>
    </row>
    <row r="21" spans="1:8">
      <c r="A21" s="9" t="s">
        <v>55</v>
      </c>
      <c r="B21" s="80" t="s">
        <v>43</v>
      </c>
      <c r="C21" s="80" t="s">
        <v>45</v>
      </c>
      <c r="D21" s="80" t="s">
        <v>171</v>
      </c>
      <c r="E21" s="80"/>
      <c r="F21" s="76">
        <f>F22+F23+F24+F25</f>
        <v>3249</v>
      </c>
      <c r="G21" s="76">
        <f>G22+G23+G24+G25</f>
        <v>2985.4</v>
      </c>
      <c r="H21" s="76">
        <f>H22+H23+H24+H25</f>
        <v>2985.4</v>
      </c>
    </row>
    <row r="22" spans="1:8" ht="25.5">
      <c r="A22" s="9" t="s">
        <v>56</v>
      </c>
      <c r="B22" s="80" t="s">
        <v>43</v>
      </c>
      <c r="C22" s="80" t="s">
        <v>45</v>
      </c>
      <c r="D22" s="80" t="s">
        <v>171</v>
      </c>
      <c r="E22" s="80">
        <v>120</v>
      </c>
      <c r="F22" s="76">
        <v>2336.1999999999998</v>
      </c>
      <c r="G22" s="17">
        <v>1901.1</v>
      </c>
      <c r="H22" s="17">
        <v>1901.1</v>
      </c>
    </row>
    <row r="23" spans="1:8" ht="25.5">
      <c r="A23" s="9" t="s">
        <v>57</v>
      </c>
      <c r="B23" s="80" t="s">
        <v>43</v>
      </c>
      <c r="C23" s="80" t="s">
        <v>45</v>
      </c>
      <c r="D23" s="80" t="s">
        <v>171</v>
      </c>
      <c r="E23" s="80">
        <v>240</v>
      </c>
      <c r="F23" s="76">
        <v>715.8</v>
      </c>
      <c r="G23" s="17">
        <v>877.5</v>
      </c>
      <c r="H23" s="17">
        <v>877.5</v>
      </c>
    </row>
    <row r="24" spans="1:8">
      <c r="A24" s="9" t="s">
        <v>21</v>
      </c>
      <c r="B24" s="80" t="s">
        <v>43</v>
      </c>
      <c r="C24" s="80" t="s">
        <v>45</v>
      </c>
      <c r="D24" s="80" t="s">
        <v>171</v>
      </c>
      <c r="E24" s="80">
        <v>540</v>
      </c>
      <c r="F24" s="76">
        <v>186.8</v>
      </c>
      <c r="G24" s="17">
        <v>186.8</v>
      </c>
      <c r="H24" s="17">
        <v>186.8</v>
      </c>
    </row>
    <row r="25" spans="1:8">
      <c r="A25" s="9" t="s">
        <v>58</v>
      </c>
      <c r="B25" s="80" t="s">
        <v>43</v>
      </c>
      <c r="C25" s="80" t="s">
        <v>45</v>
      </c>
      <c r="D25" s="80" t="s">
        <v>171</v>
      </c>
      <c r="E25" s="80">
        <v>850</v>
      </c>
      <c r="F25" s="76">
        <v>10.199999999999999</v>
      </c>
      <c r="G25" s="17">
        <v>20</v>
      </c>
      <c r="H25" s="17">
        <v>20</v>
      </c>
    </row>
    <row r="26" spans="1:8" ht="38.25">
      <c r="A26" s="55" t="s">
        <v>140</v>
      </c>
      <c r="B26" s="80" t="s">
        <v>43</v>
      </c>
      <c r="C26" s="80" t="s">
        <v>45</v>
      </c>
      <c r="D26" s="80" t="s">
        <v>172</v>
      </c>
      <c r="E26" s="80"/>
      <c r="F26" s="81">
        <f>F27</f>
        <v>1108.9000000000001</v>
      </c>
      <c r="G26" s="81">
        <f>G27</f>
        <v>1104.5</v>
      </c>
      <c r="H26" s="81">
        <f>H27</f>
        <v>1104.5</v>
      </c>
    </row>
    <row r="27" spans="1:8" ht="25.5">
      <c r="A27" s="55" t="s">
        <v>56</v>
      </c>
      <c r="B27" s="80" t="s">
        <v>43</v>
      </c>
      <c r="C27" s="80" t="s">
        <v>45</v>
      </c>
      <c r="D27" s="80" t="s">
        <v>172</v>
      </c>
      <c r="E27" s="80" t="s">
        <v>115</v>
      </c>
      <c r="F27" s="76">
        <v>1108.9000000000001</v>
      </c>
      <c r="G27" s="17">
        <v>1104.5</v>
      </c>
      <c r="H27" s="17">
        <v>1104.5</v>
      </c>
    </row>
    <row r="28" spans="1:8">
      <c r="A28" s="51" t="s">
        <v>137</v>
      </c>
      <c r="B28" s="80" t="s">
        <v>43</v>
      </c>
      <c r="C28" s="80" t="s">
        <v>45</v>
      </c>
      <c r="D28" s="80" t="s">
        <v>173</v>
      </c>
      <c r="E28" s="80"/>
      <c r="F28" s="76">
        <f>F30</f>
        <v>2</v>
      </c>
      <c r="G28" s="76">
        <f>G30</f>
        <v>2</v>
      </c>
      <c r="H28" s="76">
        <f>H30</f>
        <v>2</v>
      </c>
    </row>
    <row r="29" spans="1:8" ht="25.5">
      <c r="A29" s="51" t="s">
        <v>138</v>
      </c>
      <c r="B29" s="82" t="s">
        <v>43</v>
      </c>
      <c r="C29" s="82" t="s">
        <v>45</v>
      </c>
      <c r="D29" s="82" t="s">
        <v>174</v>
      </c>
      <c r="E29" s="83"/>
      <c r="F29" s="81">
        <f>F30</f>
        <v>2</v>
      </c>
      <c r="G29" s="81">
        <f>G30</f>
        <v>2</v>
      </c>
      <c r="H29" s="81">
        <f>H30</f>
        <v>2</v>
      </c>
    </row>
    <row r="30" spans="1:8" ht="25.5">
      <c r="A30" s="13" t="s">
        <v>62</v>
      </c>
      <c r="B30" s="82" t="s">
        <v>43</v>
      </c>
      <c r="C30" s="82" t="s">
        <v>45</v>
      </c>
      <c r="D30" s="82" t="s">
        <v>174</v>
      </c>
      <c r="E30" s="80">
        <v>240</v>
      </c>
      <c r="F30" s="76">
        <v>2</v>
      </c>
      <c r="G30" s="17">
        <v>2</v>
      </c>
      <c r="H30" s="17">
        <v>2</v>
      </c>
    </row>
    <row r="31" spans="1:8" ht="38.25">
      <c r="A31" s="10" t="s">
        <v>30</v>
      </c>
      <c r="B31" s="79" t="s">
        <v>43</v>
      </c>
      <c r="C31" s="79" t="s">
        <v>46</v>
      </c>
      <c r="D31" s="79"/>
      <c r="E31" s="79"/>
      <c r="F31" s="75">
        <f>F32</f>
        <v>152.1</v>
      </c>
      <c r="G31" s="75">
        <f t="shared" ref="G31:H33" si="1">G32</f>
        <v>152.1</v>
      </c>
      <c r="H31" s="75">
        <f t="shared" si="1"/>
        <v>152.1</v>
      </c>
    </row>
    <row r="32" spans="1:8">
      <c r="A32" s="9" t="s">
        <v>51</v>
      </c>
      <c r="B32" s="80" t="s">
        <v>43</v>
      </c>
      <c r="C32" s="80" t="s">
        <v>46</v>
      </c>
      <c r="D32" s="80" t="s">
        <v>169</v>
      </c>
      <c r="E32" s="80"/>
      <c r="F32" s="76">
        <f>F33</f>
        <v>152.1</v>
      </c>
      <c r="G32" s="76">
        <f t="shared" si="1"/>
        <v>152.1</v>
      </c>
      <c r="H32" s="76">
        <f t="shared" si="1"/>
        <v>152.1</v>
      </c>
    </row>
    <row r="33" spans="1:8">
      <c r="A33" s="9" t="s">
        <v>59</v>
      </c>
      <c r="B33" s="80" t="s">
        <v>43</v>
      </c>
      <c r="C33" s="80" t="s">
        <v>46</v>
      </c>
      <c r="D33" s="80" t="s">
        <v>171</v>
      </c>
      <c r="E33" s="80"/>
      <c r="F33" s="76">
        <f>F34</f>
        <v>152.1</v>
      </c>
      <c r="G33" s="76">
        <f t="shared" si="1"/>
        <v>152.1</v>
      </c>
      <c r="H33" s="76">
        <f t="shared" si="1"/>
        <v>152.1</v>
      </c>
    </row>
    <row r="34" spans="1:8">
      <c r="A34" s="9" t="s">
        <v>21</v>
      </c>
      <c r="B34" s="80" t="s">
        <v>43</v>
      </c>
      <c r="C34" s="80" t="s">
        <v>46</v>
      </c>
      <c r="D34" s="80" t="s">
        <v>171</v>
      </c>
      <c r="E34" s="80">
        <v>540</v>
      </c>
      <c r="F34" s="76">
        <v>152.1</v>
      </c>
      <c r="G34" s="17">
        <v>152.1</v>
      </c>
      <c r="H34" s="17">
        <v>152.1</v>
      </c>
    </row>
    <row r="35" spans="1:8">
      <c r="A35" s="67" t="s">
        <v>162</v>
      </c>
      <c r="B35" s="84" t="s">
        <v>43</v>
      </c>
      <c r="C35" s="84" t="s">
        <v>163</v>
      </c>
      <c r="D35" s="82"/>
      <c r="E35" s="80"/>
      <c r="F35" s="75">
        <f>F36</f>
        <v>0</v>
      </c>
      <c r="G35" s="17"/>
      <c r="H35" s="17"/>
    </row>
    <row r="36" spans="1:8">
      <c r="A36" s="13" t="s">
        <v>164</v>
      </c>
      <c r="B36" s="82" t="s">
        <v>43</v>
      </c>
      <c r="C36" s="82" t="s">
        <v>163</v>
      </c>
      <c r="D36" s="82" t="s">
        <v>202</v>
      </c>
      <c r="E36" s="80"/>
      <c r="F36" s="76">
        <f>F37+F39</f>
        <v>0</v>
      </c>
      <c r="G36" s="17"/>
      <c r="H36" s="17"/>
    </row>
    <row r="37" spans="1:8" ht="25.5">
      <c r="A37" s="13" t="s">
        <v>165</v>
      </c>
      <c r="B37" s="82" t="s">
        <v>43</v>
      </c>
      <c r="C37" s="82" t="s">
        <v>163</v>
      </c>
      <c r="D37" s="82" t="s">
        <v>203</v>
      </c>
      <c r="E37" s="80"/>
      <c r="F37" s="76">
        <f>F38</f>
        <v>0</v>
      </c>
      <c r="G37" s="17"/>
      <c r="H37" s="17"/>
    </row>
    <row r="38" spans="1:8">
      <c r="A38" s="13" t="s">
        <v>244</v>
      </c>
      <c r="B38" s="82" t="s">
        <v>43</v>
      </c>
      <c r="C38" s="82" t="s">
        <v>163</v>
      </c>
      <c r="D38" s="82" t="s">
        <v>203</v>
      </c>
      <c r="E38" s="80" t="s">
        <v>166</v>
      </c>
      <c r="F38" s="76">
        <v>0</v>
      </c>
      <c r="G38" s="17"/>
      <c r="H38" s="17"/>
    </row>
    <row r="39" spans="1:8">
      <c r="A39" s="13" t="s">
        <v>167</v>
      </c>
      <c r="B39" s="82" t="s">
        <v>43</v>
      </c>
      <c r="C39" s="82" t="s">
        <v>163</v>
      </c>
      <c r="D39" s="82" t="s">
        <v>204</v>
      </c>
      <c r="E39" s="80"/>
      <c r="F39" s="76">
        <f>F40</f>
        <v>0</v>
      </c>
      <c r="G39" s="17"/>
      <c r="H39" s="17"/>
    </row>
    <row r="40" spans="1:8">
      <c r="A40" s="13" t="s">
        <v>244</v>
      </c>
      <c r="B40" s="82" t="s">
        <v>43</v>
      </c>
      <c r="C40" s="82" t="s">
        <v>163</v>
      </c>
      <c r="D40" s="82" t="s">
        <v>204</v>
      </c>
      <c r="E40" s="80" t="s">
        <v>166</v>
      </c>
      <c r="F40" s="76">
        <v>0</v>
      </c>
      <c r="G40" s="17"/>
      <c r="H40" s="17"/>
    </row>
    <row r="41" spans="1:8">
      <c r="A41" s="10" t="s">
        <v>31</v>
      </c>
      <c r="B41" s="79" t="s">
        <v>43</v>
      </c>
      <c r="C41" s="79">
        <v>11</v>
      </c>
      <c r="D41" s="79"/>
      <c r="E41" s="79"/>
      <c r="F41" s="75">
        <f>F42</f>
        <v>0</v>
      </c>
      <c r="G41" s="75">
        <f t="shared" ref="G41:H43" si="2">G42</f>
        <v>10</v>
      </c>
      <c r="H41" s="75">
        <f t="shared" si="2"/>
        <v>10</v>
      </c>
    </row>
    <row r="42" spans="1:8" ht="25.5">
      <c r="A42" s="9" t="s">
        <v>80</v>
      </c>
      <c r="B42" s="80" t="s">
        <v>43</v>
      </c>
      <c r="C42" s="80">
        <v>11</v>
      </c>
      <c r="D42" s="80" t="s">
        <v>205</v>
      </c>
      <c r="E42" s="80"/>
      <c r="F42" s="76">
        <f>F43</f>
        <v>0</v>
      </c>
      <c r="G42" s="76">
        <f t="shared" si="2"/>
        <v>10</v>
      </c>
      <c r="H42" s="76">
        <f t="shared" si="2"/>
        <v>10</v>
      </c>
    </row>
    <row r="43" spans="1:8">
      <c r="A43" s="9" t="s">
        <v>84</v>
      </c>
      <c r="B43" s="22" t="s">
        <v>43</v>
      </c>
      <c r="C43" s="80">
        <v>11</v>
      </c>
      <c r="D43" s="80" t="s">
        <v>206</v>
      </c>
      <c r="E43" s="80"/>
      <c r="F43" s="76">
        <f>F44</f>
        <v>0</v>
      </c>
      <c r="G43" s="76">
        <f t="shared" si="2"/>
        <v>10</v>
      </c>
      <c r="H43" s="76">
        <f t="shared" si="2"/>
        <v>10</v>
      </c>
    </row>
    <row r="44" spans="1:8">
      <c r="A44" s="9" t="s">
        <v>60</v>
      </c>
      <c r="B44" s="80" t="s">
        <v>43</v>
      </c>
      <c r="C44" s="80">
        <v>11</v>
      </c>
      <c r="D44" s="80" t="s">
        <v>206</v>
      </c>
      <c r="E44" s="80">
        <v>870</v>
      </c>
      <c r="F44" s="76">
        <v>0</v>
      </c>
      <c r="G44" s="17">
        <v>10</v>
      </c>
      <c r="H44" s="17">
        <v>10</v>
      </c>
    </row>
    <row r="45" spans="1:8">
      <c r="A45" s="10" t="s">
        <v>116</v>
      </c>
      <c r="B45" s="79" t="s">
        <v>43</v>
      </c>
      <c r="C45" s="79" t="s">
        <v>114</v>
      </c>
      <c r="D45" s="80"/>
      <c r="E45" s="80"/>
      <c r="F45" s="75">
        <f>SUM(F46+F50)</f>
        <v>454.7</v>
      </c>
      <c r="G45" s="75">
        <f>SUM(G46+G50)</f>
        <v>454.7</v>
      </c>
      <c r="H45" s="75">
        <f>SUM(H46+H50)</f>
        <v>458.7</v>
      </c>
    </row>
    <row r="46" spans="1:8" ht="38.25">
      <c r="A46" s="10" t="s">
        <v>231</v>
      </c>
      <c r="B46" s="80" t="s">
        <v>43</v>
      </c>
      <c r="C46" s="80" t="s">
        <v>114</v>
      </c>
      <c r="D46" s="79" t="s">
        <v>178</v>
      </c>
      <c r="E46" s="80"/>
      <c r="F46" s="76">
        <f t="shared" ref="F46:H48" si="3">F47</f>
        <v>1</v>
      </c>
      <c r="G46" s="76">
        <f t="shared" si="3"/>
        <v>1</v>
      </c>
      <c r="H46" s="76">
        <f t="shared" si="3"/>
        <v>5</v>
      </c>
    </row>
    <row r="47" spans="1:8" ht="28.5" customHeight="1">
      <c r="A47" s="63" t="s">
        <v>226</v>
      </c>
      <c r="B47" s="80" t="s">
        <v>43</v>
      </c>
      <c r="C47" s="80" t="s">
        <v>114</v>
      </c>
      <c r="D47" s="80" t="s">
        <v>179</v>
      </c>
      <c r="E47" s="80"/>
      <c r="F47" s="76">
        <f t="shared" si="3"/>
        <v>1</v>
      </c>
      <c r="G47" s="76">
        <f t="shared" si="3"/>
        <v>1</v>
      </c>
      <c r="H47" s="76">
        <f t="shared" si="3"/>
        <v>5</v>
      </c>
    </row>
    <row r="48" spans="1:8" ht="25.5">
      <c r="A48" s="66" t="s">
        <v>161</v>
      </c>
      <c r="B48" s="80" t="s">
        <v>43</v>
      </c>
      <c r="C48" s="80" t="s">
        <v>114</v>
      </c>
      <c r="D48" s="80" t="s">
        <v>207</v>
      </c>
      <c r="E48" s="80"/>
      <c r="F48" s="76">
        <f t="shared" si="3"/>
        <v>1</v>
      </c>
      <c r="G48" s="76">
        <f t="shared" si="3"/>
        <v>1</v>
      </c>
      <c r="H48" s="76">
        <f t="shared" si="3"/>
        <v>5</v>
      </c>
    </row>
    <row r="49" spans="1:8" ht="25.5">
      <c r="A49" s="66" t="s">
        <v>57</v>
      </c>
      <c r="B49" s="80" t="s">
        <v>43</v>
      </c>
      <c r="C49" s="80" t="s">
        <v>114</v>
      </c>
      <c r="D49" s="80" t="s">
        <v>207</v>
      </c>
      <c r="E49" s="80" t="s">
        <v>76</v>
      </c>
      <c r="F49" s="76">
        <v>1</v>
      </c>
      <c r="G49" s="85">
        <v>1</v>
      </c>
      <c r="H49" s="85">
        <v>5</v>
      </c>
    </row>
    <row r="50" spans="1:8" ht="25.5">
      <c r="A50" s="10" t="s">
        <v>61</v>
      </c>
      <c r="B50" s="79" t="s">
        <v>43</v>
      </c>
      <c r="C50" s="79" t="s">
        <v>114</v>
      </c>
      <c r="D50" s="79" t="s">
        <v>208</v>
      </c>
      <c r="E50" s="79"/>
      <c r="F50" s="75">
        <f t="shared" ref="F50:H51" si="4">F51</f>
        <v>453.7</v>
      </c>
      <c r="G50" s="75">
        <f t="shared" si="4"/>
        <v>453.7</v>
      </c>
      <c r="H50" s="75">
        <f t="shared" si="4"/>
        <v>453.7</v>
      </c>
    </row>
    <row r="51" spans="1:8" ht="25.5">
      <c r="A51" s="55" t="s">
        <v>147</v>
      </c>
      <c r="B51" s="80" t="s">
        <v>43</v>
      </c>
      <c r="C51" s="80" t="s">
        <v>114</v>
      </c>
      <c r="D51" s="80" t="s">
        <v>177</v>
      </c>
      <c r="E51" s="80"/>
      <c r="F51" s="76">
        <f t="shared" si="4"/>
        <v>453.7</v>
      </c>
      <c r="G51" s="76">
        <f t="shared" si="4"/>
        <v>453.7</v>
      </c>
      <c r="H51" s="76">
        <f t="shared" si="4"/>
        <v>453.7</v>
      </c>
    </row>
    <row r="52" spans="1:8">
      <c r="A52" s="9" t="s">
        <v>21</v>
      </c>
      <c r="B52" s="80" t="s">
        <v>43</v>
      </c>
      <c r="C52" s="80" t="s">
        <v>114</v>
      </c>
      <c r="D52" s="80" t="s">
        <v>177</v>
      </c>
      <c r="E52" s="80" t="s">
        <v>96</v>
      </c>
      <c r="F52" s="76">
        <v>453.7</v>
      </c>
      <c r="G52" s="17">
        <v>453.7</v>
      </c>
      <c r="H52" s="17">
        <v>453.7</v>
      </c>
    </row>
    <row r="53" spans="1:8" ht="25.5">
      <c r="A53" s="10" t="s">
        <v>63</v>
      </c>
      <c r="B53" s="79" t="s">
        <v>48</v>
      </c>
      <c r="C53" s="79"/>
      <c r="D53" s="79"/>
      <c r="E53" s="79"/>
      <c r="F53" s="75">
        <f>F54</f>
        <v>262.5</v>
      </c>
      <c r="G53" s="75">
        <f>G57</f>
        <v>260</v>
      </c>
      <c r="H53" s="75">
        <f>H57</f>
        <v>260</v>
      </c>
    </row>
    <row r="54" spans="1:8" ht="27.75" customHeight="1">
      <c r="A54" s="10" t="s">
        <v>200</v>
      </c>
      <c r="B54" s="79" t="s">
        <v>48</v>
      </c>
      <c r="C54" s="79">
        <v>10</v>
      </c>
      <c r="D54" s="79"/>
      <c r="E54" s="79"/>
      <c r="F54" s="75">
        <f>F56+F58</f>
        <v>262.5</v>
      </c>
      <c r="G54" s="75">
        <f>G57</f>
        <v>260</v>
      </c>
      <c r="H54" s="75">
        <f>H57</f>
        <v>260</v>
      </c>
    </row>
    <row r="55" spans="1:8" ht="38.25">
      <c r="A55" s="18" t="s">
        <v>233</v>
      </c>
      <c r="B55" s="80" t="s">
        <v>48</v>
      </c>
      <c r="C55" s="80">
        <v>10</v>
      </c>
      <c r="D55" s="79" t="s">
        <v>209</v>
      </c>
      <c r="E55" s="80"/>
      <c r="F55" s="76">
        <f>F57</f>
        <v>262.5</v>
      </c>
      <c r="G55" s="76">
        <f>G57</f>
        <v>260</v>
      </c>
      <c r="H55" s="76">
        <f>H57</f>
        <v>260</v>
      </c>
    </row>
    <row r="56" spans="1:8">
      <c r="A56" s="9" t="s">
        <v>64</v>
      </c>
      <c r="B56" s="22" t="s">
        <v>48</v>
      </c>
      <c r="C56" s="80">
        <v>10</v>
      </c>
      <c r="D56" s="80" t="s">
        <v>210</v>
      </c>
      <c r="E56" s="80"/>
      <c r="F56" s="76">
        <f>F57</f>
        <v>262.5</v>
      </c>
      <c r="G56" s="76">
        <f>G57</f>
        <v>260</v>
      </c>
      <c r="H56" s="76">
        <f>H57</f>
        <v>260</v>
      </c>
    </row>
    <row r="57" spans="1:8" ht="25.5">
      <c r="A57" s="9" t="s">
        <v>65</v>
      </c>
      <c r="B57" s="80" t="s">
        <v>48</v>
      </c>
      <c r="C57" s="80">
        <v>10</v>
      </c>
      <c r="D57" s="80" t="s">
        <v>210</v>
      </c>
      <c r="E57" s="80">
        <v>240</v>
      </c>
      <c r="F57" s="76">
        <v>262.5</v>
      </c>
      <c r="G57" s="17">
        <v>260</v>
      </c>
      <c r="H57" s="17">
        <v>260</v>
      </c>
    </row>
    <row r="58" spans="1:8" hidden="1">
      <c r="A58" s="8" t="s">
        <v>135</v>
      </c>
      <c r="B58" s="80" t="s">
        <v>48</v>
      </c>
      <c r="C58" s="80" t="s">
        <v>136</v>
      </c>
      <c r="D58" s="80" t="s">
        <v>211</v>
      </c>
      <c r="E58" s="80"/>
      <c r="F58" s="76">
        <v>0</v>
      </c>
      <c r="G58" s="17"/>
      <c r="H58" s="17"/>
    </row>
    <row r="59" spans="1:8" ht="25.5" hidden="1">
      <c r="A59" s="51" t="s">
        <v>57</v>
      </c>
      <c r="B59" s="80" t="s">
        <v>48</v>
      </c>
      <c r="C59" s="80" t="s">
        <v>136</v>
      </c>
      <c r="D59" s="80" t="s">
        <v>211</v>
      </c>
      <c r="E59" s="80" t="s">
        <v>76</v>
      </c>
      <c r="F59" s="76">
        <v>0</v>
      </c>
      <c r="G59" s="17"/>
      <c r="H59" s="17"/>
    </row>
    <row r="60" spans="1:8">
      <c r="A60" s="10" t="s">
        <v>66</v>
      </c>
      <c r="B60" s="79" t="s">
        <v>45</v>
      </c>
      <c r="C60" s="79"/>
      <c r="D60" s="79"/>
      <c r="E60" s="79"/>
      <c r="F60" s="75">
        <f>F61+F65</f>
        <v>713.1</v>
      </c>
      <c r="G60" s="75">
        <f>G61</f>
        <v>100</v>
      </c>
      <c r="H60" s="75">
        <f>H61</f>
        <v>100</v>
      </c>
    </row>
    <row r="61" spans="1:8">
      <c r="A61" s="15" t="s">
        <v>130</v>
      </c>
      <c r="B61" s="79" t="s">
        <v>45</v>
      </c>
      <c r="C61" s="79" t="s">
        <v>49</v>
      </c>
      <c r="D61" s="79"/>
      <c r="E61" s="79"/>
      <c r="F61" s="75">
        <f t="shared" ref="F61:H63" si="5">F62</f>
        <v>596.9</v>
      </c>
      <c r="G61" s="75">
        <f t="shared" si="5"/>
        <v>100</v>
      </c>
      <c r="H61" s="75">
        <f t="shared" si="5"/>
        <v>100</v>
      </c>
    </row>
    <row r="62" spans="1:8" ht="38.25">
      <c r="A62" s="18" t="s">
        <v>232</v>
      </c>
      <c r="B62" s="80" t="s">
        <v>45</v>
      </c>
      <c r="C62" s="80" t="s">
        <v>49</v>
      </c>
      <c r="D62" s="79" t="s">
        <v>212</v>
      </c>
      <c r="E62" s="79"/>
      <c r="F62" s="76">
        <f t="shared" si="5"/>
        <v>596.9</v>
      </c>
      <c r="G62" s="76">
        <f t="shared" si="5"/>
        <v>100</v>
      </c>
      <c r="H62" s="76">
        <f t="shared" si="5"/>
        <v>100</v>
      </c>
    </row>
    <row r="63" spans="1:8" ht="27" customHeight="1">
      <c r="A63" s="14" t="s">
        <v>139</v>
      </c>
      <c r="B63" s="80" t="s">
        <v>45</v>
      </c>
      <c r="C63" s="80" t="s">
        <v>49</v>
      </c>
      <c r="D63" s="80" t="s">
        <v>213</v>
      </c>
      <c r="E63" s="79"/>
      <c r="F63" s="76">
        <f t="shared" si="5"/>
        <v>596.9</v>
      </c>
      <c r="G63" s="76">
        <f t="shared" si="5"/>
        <v>100</v>
      </c>
      <c r="H63" s="76">
        <f t="shared" si="5"/>
        <v>100</v>
      </c>
    </row>
    <row r="64" spans="1:8" ht="25.5">
      <c r="A64" s="51" t="s">
        <v>65</v>
      </c>
      <c r="B64" s="80" t="s">
        <v>45</v>
      </c>
      <c r="C64" s="80" t="s">
        <v>49</v>
      </c>
      <c r="D64" s="80" t="s">
        <v>213</v>
      </c>
      <c r="E64" s="80" t="s">
        <v>76</v>
      </c>
      <c r="F64" s="76">
        <v>596.9</v>
      </c>
      <c r="G64" s="76">
        <v>100</v>
      </c>
      <c r="H64" s="76">
        <v>100</v>
      </c>
    </row>
    <row r="65" spans="1:8">
      <c r="A65" s="15" t="s">
        <v>245</v>
      </c>
      <c r="B65" s="161" t="s">
        <v>45</v>
      </c>
      <c r="C65" s="161" t="s">
        <v>246</v>
      </c>
      <c r="D65" s="161"/>
      <c r="E65" s="121"/>
      <c r="F65" s="111">
        <f>F66</f>
        <v>116.2</v>
      </c>
      <c r="G65" s="111">
        <f t="shared" ref="G65:H65" si="6">G72</f>
        <v>5472.9</v>
      </c>
      <c r="H65" s="111">
        <f t="shared" si="6"/>
        <v>5245.1</v>
      </c>
    </row>
    <row r="66" spans="1:8" ht="25.5">
      <c r="A66" s="159" t="s">
        <v>248</v>
      </c>
      <c r="B66" s="162" t="s">
        <v>45</v>
      </c>
      <c r="C66" s="162" t="s">
        <v>246</v>
      </c>
      <c r="D66" s="156" t="s">
        <v>249</v>
      </c>
      <c r="E66" s="160"/>
      <c r="F66" s="120">
        <f>F67</f>
        <v>116.2</v>
      </c>
      <c r="G66" s="76"/>
      <c r="H66" s="76"/>
    </row>
    <row r="67" spans="1:8" ht="25.5">
      <c r="A67" s="152" t="s">
        <v>65</v>
      </c>
      <c r="B67" s="162" t="s">
        <v>45</v>
      </c>
      <c r="C67" s="162" t="s">
        <v>246</v>
      </c>
      <c r="D67" s="156" t="s">
        <v>249</v>
      </c>
      <c r="E67" s="160" t="s">
        <v>76</v>
      </c>
      <c r="F67" s="120">
        <v>116.2</v>
      </c>
      <c r="G67" s="76"/>
      <c r="H67" s="76"/>
    </row>
    <row r="68" spans="1:8">
      <c r="A68" s="10" t="s">
        <v>35</v>
      </c>
      <c r="B68" s="79" t="s">
        <v>49</v>
      </c>
      <c r="C68" s="79"/>
      <c r="D68" s="79"/>
      <c r="E68" s="79"/>
      <c r="F68" s="75">
        <f>+F72+F69</f>
        <v>10294.299999999999</v>
      </c>
      <c r="G68" s="75">
        <f>G72</f>
        <v>5472.9</v>
      </c>
      <c r="H68" s="75">
        <f>H72</f>
        <v>5245.1</v>
      </c>
    </row>
    <row r="69" spans="1:8">
      <c r="A69" s="10" t="s">
        <v>247</v>
      </c>
      <c r="B69" s="157" t="s">
        <v>49</v>
      </c>
      <c r="C69" s="157" t="s">
        <v>43</v>
      </c>
      <c r="D69" s="157"/>
      <c r="E69" s="157"/>
      <c r="F69" s="163">
        <f t="shared" ref="F69:F70" si="7">F70</f>
        <v>80.5</v>
      </c>
      <c r="G69" s="75"/>
      <c r="H69" s="75"/>
    </row>
    <row r="70" spans="1:8">
      <c r="A70" s="152" t="s">
        <v>250</v>
      </c>
      <c r="B70" s="156" t="s">
        <v>49</v>
      </c>
      <c r="C70" s="156" t="s">
        <v>43</v>
      </c>
      <c r="D70" s="156" t="s">
        <v>251</v>
      </c>
      <c r="E70" s="156"/>
      <c r="F70" s="164">
        <f t="shared" si="7"/>
        <v>80.5</v>
      </c>
      <c r="G70" s="75"/>
      <c r="H70" s="75"/>
    </row>
    <row r="71" spans="1:8" ht="25.5">
      <c r="A71" s="152" t="s">
        <v>57</v>
      </c>
      <c r="B71" s="156" t="s">
        <v>49</v>
      </c>
      <c r="C71" s="156" t="s">
        <v>43</v>
      </c>
      <c r="D71" s="156" t="s">
        <v>251</v>
      </c>
      <c r="E71" s="156" t="s">
        <v>76</v>
      </c>
      <c r="F71" s="164">
        <v>80.5</v>
      </c>
      <c r="G71" s="75"/>
      <c r="H71" s="75"/>
    </row>
    <row r="72" spans="1:8">
      <c r="A72" s="10" t="s">
        <v>36</v>
      </c>
      <c r="B72" s="79" t="s">
        <v>49</v>
      </c>
      <c r="C72" s="79" t="s">
        <v>48</v>
      </c>
      <c r="D72" s="79"/>
      <c r="E72" s="79"/>
      <c r="F72" s="75">
        <f>F73</f>
        <v>10213.799999999999</v>
      </c>
      <c r="G72" s="75">
        <f>G73</f>
        <v>5472.9</v>
      </c>
      <c r="H72" s="75">
        <f>H73</f>
        <v>5245.1</v>
      </c>
    </row>
    <row r="73" spans="1:8" ht="25.5">
      <c r="A73" s="10" t="s">
        <v>234</v>
      </c>
      <c r="B73" s="79" t="s">
        <v>49</v>
      </c>
      <c r="C73" s="79" t="s">
        <v>48</v>
      </c>
      <c r="D73" s="79" t="s">
        <v>215</v>
      </c>
      <c r="E73" s="79"/>
      <c r="F73" s="75">
        <f>F78+F74+F83+F80+F87+F86+F76</f>
        <v>10213.799999999999</v>
      </c>
      <c r="G73" s="75">
        <f>G78+G74+G83+G80+G87+G86</f>
        <v>5472.9</v>
      </c>
      <c r="H73" s="75">
        <f>H78+H74+H83+H80+H87+H86</f>
        <v>5245.1</v>
      </c>
    </row>
    <row r="74" spans="1:8">
      <c r="A74" s="21" t="s">
        <v>120</v>
      </c>
      <c r="B74" s="86" t="s">
        <v>49</v>
      </c>
      <c r="C74" s="86" t="s">
        <v>48</v>
      </c>
      <c r="D74" s="86" t="s">
        <v>216</v>
      </c>
      <c r="E74" s="86"/>
      <c r="F74" s="76">
        <f>F75</f>
        <v>2572.1</v>
      </c>
      <c r="G74" s="76">
        <f>G75</f>
        <v>2572.1</v>
      </c>
      <c r="H74" s="76">
        <f>H75</f>
        <v>2572.1</v>
      </c>
    </row>
    <row r="75" spans="1:8" ht="25.5">
      <c r="A75" s="21" t="s">
        <v>57</v>
      </c>
      <c r="B75" s="86" t="s">
        <v>49</v>
      </c>
      <c r="C75" s="86" t="s">
        <v>48</v>
      </c>
      <c r="D75" s="86" t="s">
        <v>216</v>
      </c>
      <c r="E75" s="86" t="s">
        <v>76</v>
      </c>
      <c r="F75" s="76">
        <v>2572.1</v>
      </c>
      <c r="G75" s="17">
        <v>2572.1</v>
      </c>
      <c r="H75" s="17">
        <v>2572.1</v>
      </c>
    </row>
    <row r="76" spans="1:8" ht="25.5">
      <c r="A76" s="169" t="s">
        <v>257</v>
      </c>
      <c r="B76" s="170" t="s">
        <v>49</v>
      </c>
      <c r="C76" s="170" t="s">
        <v>48</v>
      </c>
      <c r="D76" s="170" t="s">
        <v>258</v>
      </c>
      <c r="E76" s="170"/>
      <c r="F76" s="171">
        <v>1650</v>
      </c>
      <c r="G76" s="17"/>
      <c r="H76" s="17"/>
    </row>
    <row r="77" spans="1:8" ht="25.5">
      <c r="A77" s="169" t="s">
        <v>57</v>
      </c>
      <c r="B77" s="170" t="s">
        <v>49</v>
      </c>
      <c r="C77" s="170" t="s">
        <v>48</v>
      </c>
      <c r="D77" s="170" t="s">
        <v>258</v>
      </c>
      <c r="E77" s="170" t="s">
        <v>76</v>
      </c>
      <c r="F77" s="171">
        <v>1650</v>
      </c>
      <c r="G77" s="17"/>
      <c r="H77" s="17"/>
    </row>
    <row r="78" spans="1:8">
      <c r="A78" s="21" t="s">
        <v>121</v>
      </c>
      <c r="B78" s="86" t="s">
        <v>49</v>
      </c>
      <c r="C78" s="86" t="s">
        <v>48</v>
      </c>
      <c r="D78" s="86" t="s">
        <v>217</v>
      </c>
      <c r="E78" s="86"/>
      <c r="F78" s="76">
        <f t="shared" ref="F78:H78" si="8">F79</f>
        <v>50.7</v>
      </c>
      <c r="G78" s="76">
        <f t="shared" si="8"/>
        <v>166.6</v>
      </c>
      <c r="H78" s="76">
        <f t="shared" si="8"/>
        <v>166.6</v>
      </c>
    </row>
    <row r="79" spans="1:8" ht="25.5">
      <c r="A79" s="21" t="s">
        <v>57</v>
      </c>
      <c r="B79" s="86" t="s">
        <v>49</v>
      </c>
      <c r="C79" s="86" t="s">
        <v>48</v>
      </c>
      <c r="D79" s="86" t="s">
        <v>217</v>
      </c>
      <c r="E79" s="86" t="s">
        <v>76</v>
      </c>
      <c r="F79" s="76">
        <v>50.7</v>
      </c>
      <c r="G79" s="17">
        <v>166.6</v>
      </c>
      <c r="H79" s="17">
        <v>166.6</v>
      </c>
    </row>
    <row r="80" spans="1:8" ht="26.25" customHeight="1">
      <c r="A80" s="8" t="s">
        <v>131</v>
      </c>
      <c r="B80" s="86" t="s">
        <v>49</v>
      </c>
      <c r="C80" s="86" t="s">
        <v>48</v>
      </c>
      <c r="D80" s="86" t="s">
        <v>218</v>
      </c>
      <c r="E80" s="87"/>
      <c r="F80" s="76">
        <f>F81+F82</f>
        <v>92.6</v>
      </c>
      <c r="G80" s="76">
        <f>G81+G82</f>
        <v>102.6</v>
      </c>
      <c r="H80" s="76">
        <f>H81+H82</f>
        <v>102.6</v>
      </c>
    </row>
    <row r="81" spans="1:8" ht="25.5">
      <c r="A81" s="21" t="s">
        <v>57</v>
      </c>
      <c r="B81" s="86" t="s">
        <v>49</v>
      </c>
      <c r="C81" s="86" t="s">
        <v>48</v>
      </c>
      <c r="D81" s="86" t="s">
        <v>218</v>
      </c>
      <c r="E81" s="86" t="s">
        <v>76</v>
      </c>
      <c r="F81" s="175" t="s">
        <v>281</v>
      </c>
      <c r="G81" s="76">
        <v>10</v>
      </c>
      <c r="H81" s="76">
        <v>2.8</v>
      </c>
    </row>
    <row r="82" spans="1:8">
      <c r="A82" s="8" t="s">
        <v>21</v>
      </c>
      <c r="B82" s="86" t="s">
        <v>49</v>
      </c>
      <c r="C82" s="86" t="s">
        <v>48</v>
      </c>
      <c r="D82" s="86" t="s">
        <v>218</v>
      </c>
      <c r="E82" s="86" t="s">
        <v>96</v>
      </c>
      <c r="F82" s="126" t="s">
        <v>229</v>
      </c>
      <c r="G82" s="76">
        <v>92.6</v>
      </c>
      <c r="H82" s="76">
        <v>99.8</v>
      </c>
    </row>
    <row r="83" spans="1:8">
      <c r="A83" s="9" t="s">
        <v>67</v>
      </c>
      <c r="B83" s="80" t="s">
        <v>49</v>
      </c>
      <c r="C83" s="80" t="s">
        <v>48</v>
      </c>
      <c r="D83" s="80" t="s">
        <v>219</v>
      </c>
      <c r="E83" s="80"/>
      <c r="F83" s="76">
        <f>F84</f>
        <v>3748.4</v>
      </c>
      <c r="G83" s="76">
        <f>G84</f>
        <v>2581.6</v>
      </c>
      <c r="H83" s="76">
        <f>H84</f>
        <v>2353.8000000000002</v>
      </c>
    </row>
    <row r="84" spans="1:8" ht="25.5">
      <c r="A84" s="9" t="s">
        <v>57</v>
      </c>
      <c r="B84" s="80" t="s">
        <v>49</v>
      </c>
      <c r="C84" s="80" t="s">
        <v>48</v>
      </c>
      <c r="D84" s="80" t="s">
        <v>219</v>
      </c>
      <c r="E84" s="80">
        <v>240</v>
      </c>
      <c r="F84" s="76">
        <v>3748.4</v>
      </c>
      <c r="G84" s="17">
        <v>2581.6</v>
      </c>
      <c r="H84" s="17">
        <v>2353.8000000000002</v>
      </c>
    </row>
    <row r="85" spans="1:8">
      <c r="A85" s="146" t="s">
        <v>242</v>
      </c>
      <c r="B85" s="147" t="s">
        <v>49</v>
      </c>
      <c r="C85" s="147" t="s">
        <v>48</v>
      </c>
      <c r="D85" s="147" t="s">
        <v>243</v>
      </c>
      <c r="E85" s="147"/>
      <c r="F85" s="76">
        <f>F86</f>
        <v>0</v>
      </c>
      <c r="G85" s="76">
        <f>G86</f>
        <v>50</v>
      </c>
      <c r="H85" s="76">
        <f>H86</f>
        <v>50</v>
      </c>
    </row>
    <row r="86" spans="1:8" ht="25.5">
      <c r="A86" s="146" t="s">
        <v>57</v>
      </c>
      <c r="B86" s="147" t="s">
        <v>49</v>
      </c>
      <c r="C86" s="147" t="s">
        <v>48</v>
      </c>
      <c r="D86" s="147" t="s">
        <v>243</v>
      </c>
      <c r="E86" s="147">
        <v>240</v>
      </c>
      <c r="F86" s="76">
        <v>0</v>
      </c>
      <c r="G86" s="17">
        <v>50</v>
      </c>
      <c r="H86" s="17">
        <v>50</v>
      </c>
    </row>
    <row r="87" spans="1:8">
      <c r="A87" s="8" t="s">
        <v>135</v>
      </c>
      <c r="B87" s="80" t="s">
        <v>49</v>
      </c>
      <c r="C87" s="80" t="s">
        <v>48</v>
      </c>
      <c r="D87" s="80" t="s">
        <v>220</v>
      </c>
      <c r="E87" s="80"/>
      <c r="F87" s="76">
        <f>F88</f>
        <v>2100</v>
      </c>
      <c r="G87" s="17"/>
      <c r="H87" s="17"/>
    </row>
    <row r="88" spans="1:8" ht="25.5">
      <c r="A88" s="51" t="s">
        <v>57</v>
      </c>
      <c r="B88" s="80" t="s">
        <v>49</v>
      </c>
      <c r="C88" s="80" t="s">
        <v>48</v>
      </c>
      <c r="D88" s="80" t="s">
        <v>220</v>
      </c>
      <c r="E88" s="80" t="s">
        <v>76</v>
      </c>
      <c r="F88" s="76">
        <v>2100</v>
      </c>
      <c r="G88" s="17"/>
      <c r="H88" s="17"/>
    </row>
    <row r="89" spans="1:8">
      <c r="A89" s="10" t="s">
        <v>37</v>
      </c>
      <c r="B89" s="79" t="s">
        <v>50</v>
      </c>
      <c r="C89" s="79"/>
      <c r="D89" s="79"/>
      <c r="E89" s="79"/>
      <c r="F89" s="75">
        <f t="shared" ref="F89:H90" si="9">F90</f>
        <v>1250.8</v>
      </c>
      <c r="G89" s="75">
        <f t="shared" si="9"/>
        <v>1150.8</v>
      </c>
      <c r="H89" s="75">
        <f t="shared" si="9"/>
        <v>1150.8</v>
      </c>
    </row>
    <row r="90" spans="1:8">
      <c r="A90" s="10" t="s">
        <v>38</v>
      </c>
      <c r="B90" s="79" t="s">
        <v>50</v>
      </c>
      <c r="C90" s="79" t="s">
        <v>43</v>
      </c>
      <c r="D90" s="79"/>
      <c r="E90" s="79"/>
      <c r="F90" s="75">
        <f>F91+F94</f>
        <v>1250.8</v>
      </c>
      <c r="G90" s="75">
        <f t="shared" si="9"/>
        <v>1150.8</v>
      </c>
      <c r="H90" s="75">
        <f t="shared" si="9"/>
        <v>1150.8</v>
      </c>
    </row>
    <row r="91" spans="1:8">
      <c r="A91" s="9" t="s">
        <v>68</v>
      </c>
      <c r="B91" s="80" t="s">
        <v>50</v>
      </c>
      <c r="C91" s="80" t="s">
        <v>43</v>
      </c>
      <c r="D91" s="80" t="s">
        <v>221</v>
      </c>
      <c r="E91" s="80"/>
      <c r="F91" s="76">
        <f>F93</f>
        <v>1150.8</v>
      </c>
      <c r="G91" s="76">
        <f>G93</f>
        <v>1150.8</v>
      </c>
      <c r="H91" s="76">
        <f>H93</f>
        <v>1150.8</v>
      </c>
    </row>
    <row r="92" spans="1:8" ht="25.5">
      <c r="A92" s="13" t="s">
        <v>82</v>
      </c>
      <c r="B92" s="82" t="s">
        <v>50</v>
      </c>
      <c r="C92" s="82" t="s">
        <v>43</v>
      </c>
      <c r="D92" s="82" t="s">
        <v>222</v>
      </c>
      <c r="E92" s="82"/>
      <c r="F92" s="81">
        <f>F93</f>
        <v>1150.8</v>
      </c>
      <c r="G92" s="81">
        <f>G93</f>
        <v>1150.8</v>
      </c>
      <c r="H92" s="81">
        <f>H93</f>
        <v>1150.8</v>
      </c>
    </row>
    <row r="93" spans="1:8">
      <c r="A93" s="9" t="s">
        <v>21</v>
      </c>
      <c r="B93" s="82" t="s">
        <v>50</v>
      </c>
      <c r="C93" s="82" t="s">
        <v>43</v>
      </c>
      <c r="D93" s="82" t="s">
        <v>222</v>
      </c>
      <c r="E93" s="82" t="s">
        <v>96</v>
      </c>
      <c r="F93" s="81">
        <v>1150.8</v>
      </c>
      <c r="G93" s="17">
        <v>1150.8</v>
      </c>
      <c r="H93" s="17">
        <v>1150.8</v>
      </c>
    </row>
    <row r="94" spans="1:8">
      <c r="A94" s="8" t="s">
        <v>135</v>
      </c>
      <c r="B94" s="82" t="s">
        <v>50</v>
      </c>
      <c r="C94" s="82" t="s">
        <v>43</v>
      </c>
      <c r="D94" s="80" t="s">
        <v>220</v>
      </c>
      <c r="E94" s="82"/>
      <c r="F94" s="81">
        <f>F95</f>
        <v>100</v>
      </c>
      <c r="G94" s="17"/>
      <c r="H94" s="17"/>
    </row>
    <row r="95" spans="1:8" ht="25.5">
      <c r="A95" s="51" t="s">
        <v>57</v>
      </c>
      <c r="B95" s="82" t="s">
        <v>50</v>
      </c>
      <c r="C95" s="82" t="s">
        <v>43</v>
      </c>
      <c r="D95" s="80" t="s">
        <v>220</v>
      </c>
      <c r="E95" s="82" t="s">
        <v>76</v>
      </c>
      <c r="F95" s="81">
        <v>100</v>
      </c>
      <c r="G95" s="17"/>
      <c r="H95" s="17"/>
    </row>
    <row r="96" spans="1:8">
      <c r="A96" s="10" t="s">
        <v>69</v>
      </c>
      <c r="B96" s="79">
        <v>10</v>
      </c>
      <c r="C96" s="80"/>
      <c r="D96" s="80"/>
      <c r="E96" s="80"/>
      <c r="F96" s="75">
        <f>F97</f>
        <v>368</v>
      </c>
      <c r="G96" s="75">
        <f>G97</f>
        <v>368</v>
      </c>
      <c r="H96" s="75">
        <f>H97</f>
        <v>368</v>
      </c>
    </row>
    <row r="97" spans="1:8">
      <c r="A97" s="10" t="s">
        <v>40</v>
      </c>
      <c r="B97" s="79">
        <v>10</v>
      </c>
      <c r="C97" s="79" t="s">
        <v>43</v>
      </c>
      <c r="D97" s="79"/>
      <c r="E97" s="79"/>
      <c r="F97" s="75">
        <f>F100</f>
        <v>368</v>
      </c>
      <c r="G97" s="75">
        <f>G100</f>
        <v>368</v>
      </c>
      <c r="H97" s="75">
        <f>H100</f>
        <v>368</v>
      </c>
    </row>
    <row r="98" spans="1:8" ht="25.5">
      <c r="A98" s="9" t="s">
        <v>61</v>
      </c>
      <c r="B98" s="80">
        <v>10</v>
      </c>
      <c r="C98" s="80" t="s">
        <v>43</v>
      </c>
      <c r="D98" s="80" t="s">
        <v>176</v>
      </c>
      <c r="E98" s="80"/>
      <c r="F98" s="76">
        <f>F100</f>
        <v>368</v>
      </c>
      <c r="G98" s="76">
        <f>G100</f>
        <v>368</v>
      </c>
      <c r="H98" s="76">
        <f>H100</f>
        <v>368</v>
      </c>
    </row>
    <row r="99" spans="1:8">
      <c r="A99" s="9" t="s">
        <v>70</v>
      </c>
      <c r="B99" s="80">
        <v>10</v>
      </c>
      <c r="C99" s="80" t="s">
        <v>43</v>
      </c>
      <c r="D99" s="80" t="s">
        <v>223</v>
      </c>
      <c r="E99" s="80"/>
      <c r="F99" s="76">
        <f>F100</f>
        <v>368</v>
      </c>
      <c r="G99" s="76">
        <f>G100</f>
        <v>368</v>
      </c>
      <c r="H99" s="76">
        <f>H100</f>
        <v>368</v>
      </c>
    </row>
    <row r="100" spans="1:8">
      <c r="A100" s="9" t="s">
        <v>71</v>
      </c>
      <c r="B100" s="80">
        <v>10</v>
      </c>
      <c r="C100" s="80" t="s">
        <v>43</v>
      </c>
      <c r="D100" s="80" t="s">
        <v>223</v>
      </c>
      <c r="E100" s="80">
        <v>320</v>
      </c>
      <c r="F100" s="76">
        <v>368</v>
      </c>
      <c r="G100" s="17">
        <v>368</v>
      </c>
      <c r="H100" s="17">
        <v>368</v>
      </c>
    </row>
    <row r="101" spans="1:8">
      <c r="A101" s="10" t="s">
        <v>77</v>
      </c>
      <c r="B101" s="79">
        <v>11</v>
      </c>
      <c r="C101" s="79"/>
      <c r="D101" s="79"/>
      <c r="E101" s="79"/>
      <c r="F101" s="75">
        <f>F105</f>
        <v>582.9</v>
      </c>
      <c r="G101" s="75">
        <f>G105</f>
        <v>582.9</v>
      </c>
      <c r="H101" s="75">
        <f>H105</f>
        <v>582.9</v>
      </c>
    </row>
    <row r="102" spans="1:8">
      <c r="A102" s="10" t="s">
        <v>41</v>
      </c>
      <c r="B102" s="79">
        <v>11</v>
      </c>
      <c r="C102" s="79" t="s">
        <v>43</v>
      </c>
      <c r="D102" s="79"/>
      <c r="E102" s="79"/>
      <c r="F102" s="75">
        <f>F105</f>
        <v>582.9</v>
      </c>
      <c r="G102" s="75">
        <f>G105</f>
        <v>582.9</v>
      </c>
      <c r="H102" s="75">
        <f>H105</f>
        <v>582.9</v>
      </c>
    </row>
    <row r="103" spans="1:8" ht="25.5">
      <c r="A103" s="9" t="s">
        <v>81</v>
      </c>
      <c r="B103" s="80">
        <v>11</v>
      </c>
      <c r="C103" s="80" t="s">
        <v>43</v>
      </c>
      <c r="D103" s="80" t="s">
        <v>224</v>
      </c>
      <c r="E103" s="80"/>
      <c r="F103" s="76">
        <f>F105</f>
        <v>582.9</v>
      </c>
      <c r="G103" s="76">
        <f>G105</f>
        <v>582.9</v>
      </c>
      <c r="H103" s="76">
        <f>H105</f>
        <v>582.9</v>
      </c>
    </row>
    <row r="104" spans="1:8">
      <c r="A104" s="13" t="s">
        <v>79</v>
      </c>
      <c r="B104" s="82">
        <v>11</v>
      </c>
      <c r="C104" s="82" t="s">
        <v>43</v>
      </c>
      <c r="D104" s="82" t="s">
        <v>225</v>
      </c>
      <c r="E104" s="82"/>
      <c r="F104" s="81">
        <f>F105</f>
        <v>582.9</v>
      </c>
      <c r="G104" s="81">
        <f>G105</f>
        <v>582.9</v>
      </c>
      <c r="H104" s="81">
        <f>H105</f>
        <v>582.9</v>
      </c>
    </row>
    <row r="105" spans="1:8">
      <c r="A105" s="9" t="s">
        <v>21</v>
      </c>
      <c r="B105" s="82">
        <v>11</v>
      </c>
      <c r="C105" s="82" t="s">
        <v>43</v>
      </c>
      <c r="D105" s="82" t="s">
        <v>225</v>
      </c>
      <c r="E105" s="82" t="s">
        <v>96</v>
      </c>
      <c r="F105" s="81">
        <v>582.9</v>
      </c>
      <c r="G105" s="17">
        <v>582.9</v>
      </c>
      <c r="H105" s="17">
        <v>582.9</v>
      </c>
    </row>
    <row r="106" spans="1:8">
      <c r="A106" s="10" t="s">
        <v>118</v>
      </c>
      <c r="B106" s="79"/>
      <c r="C106" s="79"/>
      <c r="D106" s="79"/>
      <c r="E106" s="79"/>
      <c r="F106" s="75">
        <f>F14+F53+F60+F68+F89+F96+F101</f>
        <v>19420.100000000002</v>
      </c>
      <c r="G106" s="75">
        <f>G14+G53+G60+G68+G89+G96+G101</f>
        <v>13713.299999999997</v>
      </c>
      <c r="H106" s="75">
        <f>H14+H53+H60+H68+H89+H96+H101</f>
        <v>13489.499999999998</v>
      </c>
    </row>
    <row r="107" spans="1:8" ht="15.75" thickBot="1">
      <c r="A107" s="46" t="s">
        <v>119</v>
      </c>
      <c r="B107" s="88"/>
      <c r="C107" s="88"/>
      <c r="D107" s="88"/>
      <c r="E107" s="88"/>
      <c r="F107" s="136">
        <v>0</v>
      </c>
      <c r="G107" s="136">
        <v>280.8</v>
      </c>
      <c r="H107" s="136">
        <v>712.6</v>
      </c>
    </row>
    <row r="108" spans="1:8">
      <c r="A108" s="45" t="s">
        <v>42</v>
      </c>
      <c r="B108" s="89"/>
      <c r="C108" s="89"/>
      <c r="D108" s="89"/>
      <c r="E108" s="89"/>
      <c r="F108" s="137">
        <f>SUM(F106:F107)</f>
        <v>19420.100000000002</v>
      </c>
      <c r="G108" s="137">
        <f>SUM(G106:G107)</f>
        <v>13994.099999999997</v>
      </c>
      <c r="H108" s="137">
        <f>SUM(H106:H107)</f>
        <v>14202.099999999999</v>
      </c>
    </row>
    <row r="110" spans="1:8">
      <c r="G110" s="60"/>
      <c r="H110" s="60"/>
    </row>
  </sheetData>
  <mergeCells count="15">
    <mergeCell ref="D1:H1"/>
    <mergeCell ref="F11:H11"/>
    <mergeCell ref="A9:H9"/>
    <mergeCell ref="E10:F10"/>
    <mergeCell ref="A11:A12"/>
    <mergeCell ref="B11:B12"/>
    <mergeCell ref="C11:C12"/>
    <mergeCell ref="D11:D12"/>
    <mergeCell ref="E11:E12"/>
    <mergeCell ref="A2:H2"/>
    <mergeCell ref="A3:H3"/>
    <mergeCell ref="A4:H4"/>
    <mergeCell ref="A5:H5"/>
    <mergeCell ref="A6:H6"/>
    <mergeCell ref="A7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5"/>
  <sheetViews>
    <sheetView view="pageBreakPreview" topLeftCell="A80" zoomScaleSheetLayoutView="100" workbookViewId="0">
      <selection activeCell="A7" sqref="A7:I7"/>
    </sheetView>
  </sheetViews>
  <sheetFormatPr defaultRowHeight="15"/>
  <cols>
    <col min="1" max="1" width="50" customWidth="1"/>
    <col min="2" max="2" width="5" customWidth="1"/>
    <col min="3" max="3" width="6.28515625" customWidth="1"/>
    <col min="4" max="4" width="5.85546875" customWidth="1"/>
    <col min="5" max="5" width="12.140625" customWidth="1"/>
    <col min="6" max="6" width="5.140625" customWidth="1"/>
    <col min="7" max="7" width="8.7109375" customWidth="1"/>
    <col min="8" max="9" width="9.140625" style="27"/>
  </cols>
  <sheetData>
    <row r="1" spans="1:11" ht="15.75" customHeight="1">
      <c r="A1" s="2"/>
      <c r="B1" s="2"/>
      <c r="C1" s="2"/>
      <c r="D1" s="197" t="s">
        <v>266</v>
      </c>
      <c r="E1" s="197"/>
      <c r="F1" s="197"/>
      <c r="G1" s="197"/>
      <c r="H1" s="197"/>
      <c r="I1" s="197"/>
      <c r="J1" s="36"/>
      <c r="K1" s="36"/>
    </row>
    <row r="2" spans="1:11" ht="15.75" customHeight="1">
      <c r="A2" s="202" t="s">
        <v>260</v>
      </c>
      <c r="B2" s="202"/>
      <c r="C2" s="202"/>
      <c r="D2" s="202"/>
      <c r="E2" s="202"/>
      <c r="F2" s="202"/>
      <c r="G2" s="202"/>
      <c r="H2" s="202"/>
      <c r="I2" s="202"/>
      <c r="J2" s="36"/>
      <c r="K2" s="36"/>
    </row>
    <row r="3" spans="1:11" ht="15.75" customHeight="1">
      <c r="A3" s="202" t="s">
        <v>261</v>
      </c>
      <c r="B3" s="202"/>
      <c r="C3" s="202"/>
      <c r="D3" s="202"/>
      <c r="E3" s="202"/>
      <c r="F3" s="202"/>
      <c r="G3" s="202"/>
      <c r="H3" s="202"/>
      <c r="I3" s="202"/>
      <c r="J3" s="36"/>
      <c r="K3" s="36"/>
    </row>
    <row r="4" spans="1:11" ht="15.75" customHeight="1">
      <c r="A4" s="202" t="s">
        <v>286</v>
      </c>
      <c r="B4" s="202"/>
      <c r="C4" s="202"/>
      <c r="D4" s="202"/>
      <c r="E4" s="202"/>
      <c r="F4" s="202"/>
      <c r="G4" s="202"/>
      <c r="H4" s="202"/>
      <c r="I4" s="202"/>
      <c r="J4" s="36"/>
      <c r="K4" s="36"/>
    </row>
    <row r="5" spans="1:11" ht="15.75" customHeight="1">
      <c r="A5" s="202" t="s">
        <v>291</v>
      </c>
      <c r="B5" s="202"/>
      <c r="C5" s="202"/>
      <c r="D5" s="202"/>
      <c r="E5" s="202"/>
      <c r="F5" s="202"/>
      <c r="G5" s="202"/>
      <c r="H5" s="202"/>
      <c r="I5" s="202"/>
      <c r="J5" s="36"/>
      <c r="K5" s="36"/>
    </row>
    <row r="6" spans="1:11" ht="15.75" customHeight="1">
      <c r="A6" s="202" t="s">
        <v>278</v>
      </c>
      <c r="B6" s="202"/>
      <c r="C6" s="202"/>
      <c r="D6" s="202"/>
      <c r="E6" s="202"/>
      <c r="F6" s="202"/>
      <c r="G6" s="202"/>
      <c r="H6" s="202"/>
      <c r="I6" s="202"/>
      <c r="J6" s="36"/>
      <c r="K6" s="36"/>
    </row>
    <row r="7" spans="1:11" ht="15" customHeight="1">
      <c r="A7" s="202" t="s">
        <v>277</v>
      </c>
      <c r="B7" s="202"/>
      <c r="C7" s="202"/>
      <c r="D7" s="202"/>
      <c r="E7" s="202"/>
      <c r="F7" s="202"/>
      <c r="G7" s="202"/>
      <c r="H7" s="202"/>
      <c r="I7" s="202"/>
      <c r="J7" s="35"/>
      <c r="K7" s="35"/>
    </row>
    <row r="8" spans="1:11" ht="48.75" customHeight="1">
      <c r="A8" s="200" t="s">
        <v>214</v>
      </c>
      <c r="B8" s="200"/>
      <c r="C8" s="200"/>
      <c r="D8" s="200"/>
      <c r="E8" s="200"/>
      <c r="F8" s="200"/>
      <c r="G8" s="200"/>
      <c r="H8" s="200"/>
      <c r="I8" s="200"/>
    </row>
    <row r="9" spans="1:11" hidden="1">
      <c r="A9" s="41"/>
      <c r="B9" s="41"/>
      <c r="C9" s="41"/>
      <c r="D9" s="6"/>
      <c r="E9" s="6"/>
      <c r="F9" s="6"/>
      <c r="G9" s="6"/>
      <c r="H9" s="35"/>
      <c r="I9" s="42"/>
    </row>
    <row r="10" spans="1:11" s="7" customFormat="1">
      <c r="A10" s="191" t="s">
        <v>24</v>
      </c>
      <c r="B10" s="191" t="s">
        <v>74</v>
      </c>
      <c r="C10" s="191" t="s">
        <v>25</v>
      </c>
      <c r="D10" s="191" t="s">
        <v>26</v>
      </c>
      <c r="E10" s="191" t="s">
        <v>72</v>
      </c>
      <c r="F10" s="191" t="s">
        <v>73</v>
      </c>
      <c r="G10" s="179" t="s">
        <v>101</v>
      </c>
      <c r="H10" s="192"/>
      <c r="I10" s="193"/>
    </row>
    <row r="11" spans="1:11" s="7" customFormat="1">
      <c r="A11" s="191"/>
      <c r="B11" s="191"/>
      <c r="C11" s="191"/>
      <c r="D11" s="191"/>
      <c r="E11" s="191"/>
      <c r="F11" s="191"/>
      <c r="G11" s="125" t="s">
        <v>129</v>
      </c>
      <c r="H11" s="54" t="s">
        <v>180</v>
      </c>
      <c r="I11" s="54" t="s">
        <v>159</v>
      </c>
    </row>
    <row r="12" spans="1:11" s="7" customFormat="1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33">
        <v>7</v>
      </c>
      <c r="H12" s="34"/>
      <c r="I12" s="34"/>
    </row>
    <row r="13" spans="1:11" s="7" customFormat="1">
      <c r="A13" s="10" t="s">
        <v>117</v>
      </c>
      <c r="B13" s="79" t="s">
        <v>112</v>
      </c>
      <c r="C13" s="79"/>
      <c r="D13" s="79"/>
      <c r="E13" s="79"/>
      <c r="F13" s="79"/>
      <c r="G13" s="104">
        <f>G14+G54+G62+G70+G91+G98+G104</f>
        <v>19420.100000000002</v>
      </c>
      <c r="H13" s="104">
        <f>H14+H54+H62+H70+H91+H98+H104+H110</f>
        <v>13994.099999999997</v>
      </c>
      <c r="I13" s="75">
        <f>I14+I54+I62+I70+I91+I98+I104+I110</f>
        <v>14202.099999999999</v>
      </c>
    </row>
    <row r="14" spans="1:11" s="7" customFormat="1">
      <c r="A14" s="10" t="s">
        <v>27</v>
      </c>
      <c r="B14" s="79" t="s">
        <v>112</v>
      </c>
      <c r="C14" s="79" t="s">
        <v>43</v>
      </c>
      <c r="D14" s="79"/>
      <c r="E14" s="79"/>
      <c r="F14" s="79"/>
      <c r="G14" s="104">
        <f>G15+G20+G32+G36+G42+G46</f>
        <v>5948.5</v>
      </c>
      <c r="H14" s="104">
        <f>H15+H20+H32+H42+H46</f>
        <v>5778.7</v>
      </c>
      <c r="I14" s="75">
        <f>I15+I20+I32+I42+I46</f>
        <v>5782.7</v>
      </c>
    </row>
    <row r="15" spans="1:11" s="7" customFormat="1" ht="25.5">
      <c r="A15" s="10" t="s">
        <v>28</v>
      </c>
      <c r="B15" s="80" t="s">
        <v>112</v>
      </c>
      <c r="C15" s="80" t="s">
        <v>43</v>
      </c>
      <c r="D15" s="80" t="s">
        <v>44</v>
      </c>
      <c r="E15" s="80"/>
      <c r="F15" s="80"/>
      <c r="G15" s="104">
        <f>G16</f>
        <v>981.8</v>
      </c>
      <c r="H15" s="104">
        <f>H16</f>
        <v>1070</v>
      </c>
      <c r="I15" s="75">
        <f>I16</f>
        <v>1070</v>
      </c>
    </row>
    <row r="16" spans="1:11" s="7" customFormat="1">
      <c r="A16" s="151" t="s">
        <v>51</v>
      </c>
      <c r="B16" s="22" t="s">
        <v>112</v>
      </c>
      <c r="C16" s="22" t="s">
        <v>43</v>
      </c>
      <c r="D16" s="22" t="s">
        <v>44</v>
      </c>
      <c r="E16" s="80" t="s">
        <v>169</v>
      </c>
      <c r="F16" s="80"/>
      <c r="G16" s="76">
        <f>G19</f>
        <v>981.8</v>
      </c>
      <c r="H16" s="76">
        <f>H19</f>
        <v>1070</v>
      </c>
      <c r="I16" s="76">
        <f>I19</f>
        <v>1070</v>
      </c>
    </row>
    <row r="17" spans="1:9" s="7" customFormat="1">
      <c r="A17" s="9" t="s">
        <v>52</v>
      </c>
      <c r="B17" s="22" t="s">
        <v>112</v>
      </c>
      <c r="C17" s="22" t="s">
        <v>43</v>
      </c>
      <c r="D17" s="22" t="s">
        <v>44</v>
      </c>
      <c r="E17" s="80" t="s">
        <v>169</v>
      </c>
      <c r="F17" s="80"/>
      <c r="G17" s="131">
        <f>G19</f>
        <v>981.8</v>
      </c>
      <c r="H17" s="131">
        <f>H19</f>
        <v>1070</v>
      </c>
      <c r="I17" s="76">
        <f>I19</f>
        <v>1070</v>
      </c>
    </row>
    <row r="18" spans="1:9" s="7" customFormat="1" ht="13.5" customHeight="1">
      <c r="A18" s="9" t="s">
        <v>53</v>
      </c>
      <c r="B18" s="80" t="s">
        <v>112</v>
      </c>
      <c r="C18" s="22" t="s">
        <v>43</v>
      </c>
      <c r="D18" s="22" t="s">
        <v>44</v>
      </c>
      <c r="E18" s="80" t="s">
        <v>170</v>
      </c>
      <c r="F18" s="80"/>
      <c r="G18" s="131">
        <f>G19</f>
        <v>981.8</v>
      </c>
      <c r="H18" s="131">
        <f>H19</f>
        <v>1070</v>
      </c>
      <c r="I18" s="114">
        <f>I19</f>
        <v>1070</v>
      </c>
    </row>
    <row r="19" spans="1:9" s="7" customFormat="1" ht="25.5">
      <c r="A19" s="9" t="s">
        <v>78</v>
      </c>
      <c r="B19" s="80" t="s">
        <v>112</v>
      </c>
      <c r="C19" s="80" t="s">
        <v>43</v>
      </c>
      <c r="D19" s="80" t="s">
        <v>44</v>
      </c>
      <c r="E19" s="80" t="s">
        <v>170</v>
      </c>
      <c r="F19" s="80">
        <v>120</v>
      </c>
      <c r="G19" s="131">
        <v>981.8</v>
      </c>
      <c r="H19" s="114">
        <v>1070</v>
      </c>
      <c r="I19" s="114">
        <v>1070</v>
      </c>
    </row>
    <row r="20" spans="1:9" s="7" customFormat="1" ht="40.5" customHeight="1">
      <c r="A20" s="10" t="s">
        <v>29</v>
      </c>
      <c r="B20" s="80" t="s">
        <v>112</v>
      </c>
      <c r="C20" s="79" t="s">
        <v>43</v>
      </c>
      <c r="D20" s="79" t="s">
        <v>45</v>
      </c>
      <c r="E20" s="79"/>
      <c r="F20" s="79"/>
      <c r="G20" s="105">
        <f>G21+G27+G29</f>
        <v>4359.8999999999996</v>
      </c>
      <c r="H20" s="105">
        <f>H21+H27+H29</f>
        <v>4091.9</v>
      </c>
      <c r="I20" s="127">
        <f>I21+I27+I29</f>
        <v>4091.9</v>
      </c>
    </row>
    <row r="21" spans="1:9" s="7" customFormat="1">
      <c r="A21" s="9" t="s">
        <v>54</v>
      </c>
      <c r="B21" s="80" t="s">
        <v>112</v>
      </c>
      <c r="C21" s="80" t="s">
        <v>43</v>
      </c>
      <c r="D21" s="80" t="s">
        <v>45</v>
      </c>
      <c r="E21" s="80" t="s">
        <v>169</v>
      </c>
      <c r="F21" s="80"/>
      <c r="G21" s="33">
        <f>SUM(G23:G26)</f>
        <v>3249</v>
      </c>
      <c r="H21" s="33">
        <f>SUM(H23:H26)</f>
        <v>2985.4</v>
      </c>
      <c r="I21" s="128">
        <f>SUM(I23:I26)</f>
        <v>2985.4</v>
      </c>
    </row>
    <row r="22" spans="1:9" s="7" customFormat="1" ht="14.25" customHeight="1">
      <c r="A22" s="9" t="s">
        <v>55</v>
      </c>
      <c r="B22" s="80" t="s">
        <v>112</v>
      </c>
      <c r="C22" s="22" t="s">
        <v>43</v>
      </c>
      <c r="D22" s="22" t="s">
        <v>45</v>
      </c>
      <c r="E22" s="80" t="s">
        <v>171</v>
      </c>
      <c r="F22" s="80"/>
      <c r="G22" s="131">
        <f>G23+G24+G26+G25</f>
        <v>3249</v>
      </c>
      <c r="H22" s="131">
        <f>H23+H24+H26+H25</f>
        <v>2985.4</v>
      </c>
      <c r="I22" s="76">
        <f>I23+I24+I26+I25</f>
        <v>2985.4</v>
      </c>
    </row>
    <row r="23" spans="1:9" s="7" customFormat="1" ht="25.5">
      <c r="A23" s="9" t="s">
        <v>56</v>
      </c>
      <c r="B23" s="80" t="s">
        <v>112</v>
      </c>
      <c r="C23" s="80" t="s">
        <v>43</v>
      </c>
      <c r="D23" s="80" t="s">
        <v>45</v>
      </c>
      <c r="E23" s="80" t="s">
        <v>171</v>
      </c>
      <c r="F23" s="80">
        <v>120</v>
      </c>
      <c r="G23" s="130">
        <v>2336.1999999999998</v>
      </c>
      <c r="H23" s="114">
        <v>1901.1</v>
      </c>
      <c r="I23" s="114">
        <v>1901.1</v>
      </c>
    </row>
    <row r="24" spans="1:9" s="7" customFormat="1" ht="25.5">
      <c r="A24" s="9" t="s">
        <v>57</v>
      </c>
      <c r="B24" s="80" t="s">
        <v>112</v>
      </c>
      <c r="C24" s="80" t="s">
        <v>43</v>
      </c>
      <c r="D24" s="80" t="s">
        <v>45</v>
      </c>
      <c r="E24" s="80" t="s">
        <v>171</v>
      </c>
      <c r="F24" s="80">
        <v>240</v>
      </c>
      <c r="G24" s="131">
        <v>715.8</v>
      </c>
      <c r="H24" s="114">
        <v>877.5</v>
      </c>
      <c r="I24" s="114">
        <v>877.5</v>
      </c>
    </row>
    <row r="25" spans="1:9" s="7" customFormat="1">
      <c r="A25" s="9" t="s">
        <v>21</v>
      </c>
      <c r="B25" s="80" t="s">
        <v>112</v>
      </c>
      <c r="C25" s="80" t="s">
        <v>43</v>
      </c>
      <c r="D25" s="80" t="s">
        <v>45</v>
      </c>
      <c r="E25" s="80" t="s">
        <v>171</v>
      </c>
      <c r="F25" s="80">
        <v>540</v>
      </c>
      <c r="G25" s="33">
        <v>186.8</v>
      </c>
      <c r="H25" s="114">
        <v>186.8</v>
      </c>
      <c r="I25" s="114">
        <v>186.8</v>
      </c>
    </row>
    <row r="26" spans="1:9" s="7" customFormat="1">
      <c r="A26" s="9" t="s">
        <v>58</v>
      </c>
      <c r="B26" s="80" t="s">
        <v>112</v>
      </c>
      <c r="C26" s="80" t="s">
        <v>43</v>
      </c>
      <c r="D26" s="80" t="s">
        <v>45</v>
      </c>
      <c r="E26" s="80" t="s">
        <v>171</v>
      </c>
      <c r="F26" s="80">
        <v>850</v>
      </c>
      <c r="G26" s="131">
        <v>10.199999999999999</v>
      </c>
      <c r="H26" s="114">
        <v>20</v>
      </c>
      <c r="I26" s="114">
        <v>20</v>
      </c>
    </row>
    <row r="27" spans="1:9" s="7" customFormat="1" ht="38.25">
      <c r="A27" s="56" t="s">
        <v>140</v>
      </c>
      <c r="B27" s="80" t="s">
        <v>112</v>
      </c>
      <c r="C27" s="80" t="s">
        <v>43</v>
      </c>
      <c r="D27" s="80" t="s">
        <v>45</v>
      </c>
      <c r="E27" s="80" t="s">
        <v>172</v>
      </c>
      <c r="F27" s="80"/>
      <c r="G27" s="106">
        <f>G28</f>
        <v>1108.9000000000001</v>
      </c>
      <c r="H27" s="106">
        <f>H28</f>
        <v>1104.5</v>
      </c>
      <c r="I27" s="107">
        <f>I28</f>
        <v>1104.5</v>
      </c>
    </row>
    <row r="28" spans="1:9" s="7" customFormat="1" ht="27" customHeight="1">
      <c r="A28" s="56" t="s">
        <v>78</v>
      </c>
      <c r="B28" s="80" t="s">
        <v>112</v>
      </c>
      <c r="C28" s="80" t="s">
        <v>43</v>
      </c>
      <c r="D28" s="80" t="s">
        <v>45</v>
      </c>
      <c r="E28" s="80" t="s">
        <v>172</v>
      </c>
      <c r="F28" s="80" t="s">
        <v>115</v>
      </c>
      <c r="G28" s="131">
        <v>1108.9000000000001</v>
      </c>
      <c r="H28" s="113">
        <v>1104.5</v>
      </c>
      <c r="I28" s="114">
        <v>1104.5</v>
      </c>
    </row>
    <row r="29" spans="1:9" s="7" customFormat="1">
      <c r="A29" s="151" t="s">
        <v>137</v>
      </c>
      <c r="B29" s="80" t="s">
        <v>112</v>
      </c>
      <c r="C29" s="80" t="s">
        <v>43</v>
      </c>
      <c r="D29" s="80" t="s">
        <v>45</v>
      </c>
      <c r="E29" s="80" t="s">
        <v>173</v>
      </c>
      <c r="F29" s="80"/>
      <c r="G29" s="33">
        <f>G31</f>
        <v>2</v>
      </c>
      <c r="H29" s="33">
        <f>H31</f>
        <v>2</v>
      </c>
      <c r="I29" s="128">
        <f>I31</f>
        <v>2</v>
      </c>
    </row>
    <row r="30" spans="1:9" s="7" customFormat="1" ht="27.75" customHeight="1">
      <c r="A30" s="49" t="s">
        <v>138</v>
      </c>
      <c r="B30" s="22" t="s">
        <v>112</v>
      </c>
      <c r="C30" s="108" t="s">
        <v>43</v>
      </c>
      <c r="D30" s="108" t="s">
        <v>45</v>
      </c>
      <c r="E30" s="82" t="s">
        <v>174</v>
      </c>
      <c r="F30" s="82"/>
      <c r="G30" s="106">
        <f>G31</f>
        <v>2</v>
      </c>
      <c r="H30" s="106">
        <f>H31</f>
        <v>2</v>
      </c>
      <c r="I30" s="107">
        <f>I31</f>
        <v>2</v>
      </c>
    </row>
    <row r="31" spans="1:9" s="7" customFormat="1" ht="25.5">
      <c r="A31" s="9" t="s">
        <v>62</v>
      </c>
      <c r="B31" s="80" t="s">
        <v>112</v>
      </c>
      <c r="C31" s="80" t="s">
        <v>43</v>
      </c>
      <c r="D31" s="80" t="s">
        <v>45</v>
      </c>
      <c r="E31" s="82" t="s">
        <v>174</v>
      </c>
      <c r="F31" s="80">
        <v>240</v>
      </c>
      <c r="G31" s="33">
        <v>2</v>
      </c>
      <c r="H31" s="114">
        <v>2</v>
      </c>
      <c r="I31" s="114">
        <v>2</v>
      </c>
    </row>
    <row r="32" spans="1:9" s="7" customFormat="1" ht="38.25">
      <c r="A32" s="10" t="s">
        <v>30</v>
      </c>
      <c r="B32" s="80" t="s">
        <v>112</v>
      </c>
      <c r="C32" s="79" t="s">
        <v>43</v>
      </c>
      <c r="D32" s="79" t="s">
        <v>46</v>
      </c>
      <c r="E32" s="79"/>
      <c r="F32" s="79"/>
      <c r="G32" s="105">
        <f>G34</f>
        <v>152.1</v>
      </c>
      <c r="H32" s="105">
        <f>H34</f>
        <v>152.1</v>
      </c>
      <c r="I32" s="127">
        <f>I34</f>
        <v>152.1</v>
      </c>
    </row>
    <row r="33" spans="1:9" s="7" customFormat="1">
      <c r="A33" s="9" t="s">
        <v>54</v>
      </c>
      <c r="B33" s="80" t="s">
        <v>112</v>
      </c>
      <c r="C33" s="80" t="s">
        <v>43</v>
      </c>
      <c r="D33" s="80" t="s">
        <v>46</v>
      </c>
      <c r="E33" s="80" t="s">
        <v>169</v>
      </c>
      <c r="F33" s="80"/>
      <c r="G33" s="33">
        <f t="shared" ref="G33:I33" si="0">G34</f>
        <v>152.1</v>
      </c>
      <c r="H33" s="33">
        <f t="shared" si="0"/>
        <v>152.1</v>
      </c>
      <c r="I33" s="128">
        <f t="shared" si="0"/>
        <v>152.1</v>
      </c>
    </row>
    <row r="34" spans="1:9" s="7" customFormat="1">
      <c r="A34" s="9" t="s">
        <v>53</v>
      </c>
      <c r="B34" s="22" t="s">
        <v>112</v>
      </c>
      <c r="C34" s="22" t="s">
        <v>43</v>
      </c>
      <c r="D34" s="80" t="s">
        <v>46</v>
      </c>
      <c r="E34" s="80" t="s">
        <v>171</v>
      </c>
      <c r="F34" s="80"/>
      <c r="G34" s="33">
        <v>152.1</v>
      </c>
      <c r="H34" s="33">
        <v>152.1</v>
      </c>
      <c r="I34" s="128">
        <v>152.1</v>
      </c>
    </row>
    <row r="35" spans="1:9" s="7" customFormat="1">
      <c r="A35" s="9" t="s">
        <v>21</v>
      </c>
      <c r="B35" s="80" t="s">
        <v>112</v>
      </c>
      <c r="C35" s="80" t="s">
        <v>43</v>
      </c>
      <c r="D35" s="80" t="s">
        <v>46</v>
      </c>
      <c r="E35" s="80" t="s">
        <v>171</v>
      </c>
      <c r="F35" s="80">
        <v>540</v>
      </c>
      <c r="G35" s="33">
        <v>152.1</v>
      </c>
      <c r="H35" s="114">
        <v>152.1</v>
      </c>
      <c r="I35" s="114">
        <v>152.1</v>
      </c>
    </row>
    <row r="36" spans="1:9" s="7" customFormat="1">
      <c r="A36" s="67" t="s">
        <v>162</v>
      </c>
      <c r="B36" s="79" t="s">
        <v>112</v>
      </c>
      <c r="C36" s="79" t="s">
        <v>43</v>
      </c>
      <c r="D36" s="79" t="s">
        <v>163</v>
      </c>
      <c r="E36" s="80"/>
      <c r="F36" s="80"/>
      <c r="G36" s="131">
        <f>SUM(G37)</f>
        <v>0</v>
      </c>
      <c r="H36" s="113"/>
      <c r="I36" s="114"/>
    </row>
    <row r="37" spans="1:9" s="7" customFormat="1">
      <c r="A37" s="13" t="s">
        <v>164</v>
      </c>
      <c r="B37" s="80" t="s">
        <v>112</v>
      </c>
      <c r="C37" s="80" t="s">
        <v>43</v>
      </c>
      <c r="D37" s="80" t="s">
        <v>163</v>
      </c>
      <c r="E37" s="82" t="s">
        <v>202</v>
      </c>
      <c r="F37" s="80"/>
      <c r="G37" s="76">
        <f>G38+G40</f>
        <v>0</v>
      </c>
      <c r="H37" s="113"/>
      <c r="I37" s="114"/>
    </row>
    <row r="38" spans="1:9" s="7" customFormat="1" ht="25.5">
      <c r="A38" s="13" t="s">
        <v>165</v>
      </c>
      <c r="B38" s="80" t="s">
        <v>112</v>
      </c>
      <c r="C38" s="80" t="s">
        <v>43</v>
      </c>
      <c r="D38" s="80" t="s">
        <v>163</v>
      </c>
      <c r="E38" s="82" t="s">
        <v>203</v>
      </c>
      <c r="F38" s="80"/>
      <c r="G38" s="76">
        <v>0</v>
      </c>
      <c r="H38" s="113"/>
      <c r="I38" s="114"/>
    </row>
    <row r="39" spans="1:9" s="7" customFormat="1">
      <c r="A39" s="13" t="s">
        <v>244</v>
      </c>
      <c r="B39" s="80" t="s">
        <v>112</v>
      </c>
      <c r="C39" s="80" t="s">
        <v>43</v>
      </c>
      <c r="D39" s="80" t="s">
        <v>163</v>
      </c>
      <c r="E39" s="82" t="s">
        <v>203</v>
      </c>
      <c r="F39" s="80" t="s">
        <v>166</v>
      </c>
      <c r="G39" s="76">
        <v>0</v>
      </c>
      <c r="H39" s="113"/>
      <c r="I39" s="114"/>
    </row>
    <row r="40" spans="1:9" s="7" customFormat="1">
      <c r="A40" s="13" t="s">
        <v>167</v>
      </c>
      <c r="B40" s="80" t="s">
        <v>112</v>
      </c>
      <c r="C40" s="80" t="s">
        <v>43</v>
      </c>
      <c r="D40" s="80" t="s">
        <v>163</v>
      </c>
      <c r="E40" s="82" t="s">
        <v>204</v>
      </c>
      <c r="F40" s="80"/>
      <c r="G40" s="76">
        <f>G41</f>
        <v>0</v>
      </c>
      <c r="H40" s="113"/>
      <c r="I40" s="114"/>
    </row>
    <row r="41" spans="1:9" s="7" customFormat="1">
      <c r="A41" s="13" t="s">
        <v>244</v>
      </c>
      <c r="B41" s="80" t="s">
        <v>112</v>
      </c>
      <c r="C41" s="80" t="s">
        <v>43</v>
      </c>
      <c r="D41" s="80" t="s">
        <v>163</v>
      </c>
      <c r="E41" s="82" t="s">
        <v>204</v>
      </c>
      <c r="F41" s="80" t="s">
        <v>166</v>
      </c>
      <c r="G41" s="76">
        <v>0</v>
      </c>
      <c r="H41" s="113"/>
      <c r="I41" s="114"/>
    </row>
    <row r="42" spans="1:9" s="7" customFormat="1">
      <c r="A42" s="10" t="s">
        <v>31</v>
      </c>
      <c r="B42" s="80" t="s">
        <v>112</v>
      </c>
      <c r="C42" s="79" t="s">
        <v>43</v>
      </c>
      <c r="D42" s="79">
        <v>11</v>
      </c>
      <c r="E42" s="79"/>
      <c r="F42" s="109"/>
      <c r="G42" s="110">
        <f t="shared" ref="G42:I44" si="1">G43</f>
        <v>0</v>
      </c>
      <c r="H42" s="110">
        <f t="shared" si="1"/>
        <v>10</v>
      </c>
      <c r="I42" s="111">
        <f t="shared" si="1"/>
        <v>10</v>
      </c>
    </row>
    <row r="43" spans="1:9" s="7" customFormat="1" ht="25.5">
      <c r="A43" s="151" t="s">
        <v>80</v>
      </c>
      <c r="B43" s="80" t="s">
        <v>112</v>
      </c>
      <c r="C43" s="80" t="s">
        <v>43</v>
      </c>
      <c r="D43" s="80">
        <v>11</v>
      </c>
      <c r="E43" s="80" t="s">
        <v>175</v>
      </c>
      <c r="F43" s="80"/>
      <c r="G43" s="131">
        <f t="shared" si="1"/>
        <v>0</v>
      </c>
      <c r="H43" s="131">
        <f t="shared" si="1"/>
        <v>10</v>
      </c>
      <c r="I43" s="76">
        <f t="shared" si="1"/>
        <v>10</v>
      </c>
    </row>
    <row r="44" spans="1:9" s="7" customFormat="1">
      <c r="A44" s="9" t="s">
        <v>75</v>
      </c>
      <c r="B44" s="80" t="s">
        <v>112</v>
      </c>
      <c r="C44" s="80" t="s">
        <v>43</v>
      </c>
      <c r="D44" s="80">
        <v>11</v>
      </c>
      <c r="E44" s="80" t="s">
        <v>227</v>
      </c>
      <c r="F44" s="80"/>
      <c r="G44" s="131">
        <f t="shared" si="1"/>
        <v>0</v>
      </c>
      <c r="H44" s="131">
        <f t="shared" si="1"/>
        <v>10</v>
      </c>
      <c r="I44" s="76">
        <f t="shared" si="1"/>
        <v>10</v>
      </c>
    </row>
    <row r="45" spans="1:9" s="7" customFormat="1">
      <c r="A45" s="9" t="s">
        <v>60</v>
      </c>
      <c r="B45" s="80" t="s">
        <v>112</v>
      </c>
      <c r="C45" s="80" t="s">
        <v>43</v>
      </c>
      <c r="D45" s="80">
        <v>11</v>
      </c>
      <c r="E45" s="80" t="s">
        <v>227</v>
      </c>
      <c r="F45" s="112">
        <v>870</v>
      </c>
      <c r="G45" s="131">
        <v>0</v>
      </c>
      <c r="H45" s="114">
        <v>10</v>
      </c>
      <c r="I45" s="114">
        <v>10</v>
      </c>
    </row>
    <row r="46" spans="1:9" s="7" customFormat="1">
      <c r="A46" s="10" t="s">
        <v>116</v>
      </c>
      <c r="B46" s="80" t="s">
        <v>112</v>
      </c>
      <c r="C46" s="79" t="s">
        <v>43</v>
      </c>
      <c r="D46" s="79" t="s">
        <v>114</v>
      </c>
      <c r="E46" s="80"/>
      <c r="F46" s="112"/>
      <c r="G46" s="104">
        <f>G48+G50</f>
        <v>454.7</v>
      </c>
      <c r="H46" s="104">
        <f>H48+H50</f>
        <v>454.7</v>
      </c>
      <c r="I46" s="75">
        <f>I48+I50</f>
        <v>458.7</v>
      </c>
    </row>
    <row r="47" spans="1:9" s="7" customFormat="1" ht="25.5">
      <c r="A47" s="151" t="s">
        <v>61</v>
      </c>
      <c r="B47" s="80" t="s">
        <v>112</v>
      </c>
      <c r="C47" s="80" t="s">
        <v>43</v>
      </c>
      <c r="D47" s="80" t="s">
        <v>114</v>
      </c>
      <c r="E47" s="80" t="s">
        <v>176</v>
      </c>
      <c r="F47" s="80"/>
      <c r="G47" s="104">
        <f>G48</f>
        <v>453.7</v>
      </c>
      <c r="H47" s="104">
        <f>H48</f>
        <v>453.7</v>
      </c>
      <c r="I47" s="75">
        <f>I48</f>
        <v>453.7</v>
      </c>
    </row>
    <row r="48" spans="1:9" s="7" customFormat="1" ht="25.5">
      <c r="A48" s="8" t="s">
        <v>113</v>
      </c>
      <c r="B48" s="22" t="s">
        <v>112</v>
      </c>
      <c r="C48" s="22" t="s">
        <v>43</v>
      </c>
      <c r="D48" s="80" t="s">
        <v>114</v>
      </c>
      <c r="E48" s="80" t="s">
        <v>177</v>
      </c>
      <c r="F48" s="80"/>
      <c r="G48" s="33">
        <f t="shared" ref="G48:I48" si="2">G49</f>
        <v>453.7</v>
      </c>
      <c r="H48" s="33">
        <f t="shared" si="2"/>
        <v>453.7</v>
      </c>
      <c r="I48" s="128">
        <f t="shared" si="2"/>
        <v>453.7</v>
      </c>
    </row>
    <row r="49" spans="1:9" s="7" customFormat="1">
      <c r="A49" s="9" t="s">
        <v>21</v>
      </c>
      <c r="B49" s="80" t="s">
        <v>112</v>
      </c>
      <c r="C49" s="80" t="s">
        <v>43</v>
      </c>
      <c r="D49" s="80" t="s">
        <v>114</v>
      </c>
      <c r="E49" s="80" t="s">
        <v>177</v>
      </c>
      <c r="F49" s="80">
        <v>540</v>
      </c>
      <c r="G49" s="131">
        <v>453.7</v>
      </c>
      <c r="H49" s="113">
        <v>453.7</v>
      </c>
      <c r="I49" s="114">
        <v>453.7</v>
      </c>
    </row>
    <row r="50" spans="1:9" s="7" customFormat="1" ht="38.25">
      <c r="A50" s="10" t="s">
        <v>231</v>
      </c>
      <c r="B50" s="80" t="s">
        <v>112</v>
      </c>
      <c r="C50" s="80" t="s">
        <v>43</v>
      </c>
      <c r="D50" s="80" t="s">
        <v>114</v>
      </c>
      <c r="E50" s="80" t="s">
        <v>178</v>
      </c>
      <c r="F50" s="80"/>
      <c r="G50" s="131">
        <f t="shared" ref="G50:I52" si="3">G51</f>
        <v>1</v>
      </c>
      <c r="H50" s="131">
        <f t="shared" si="3"/>
        <v>1</v>
      </c>
      <c r="I50" s="76">
        <f t="shared" si="3"/>
        <v>5</v>
      </c>
    </row>
    <row r="51" spans="1:9" s="7" customFormat="1" ht="40.5">
      <c r="A51" s="63" t="s">
        <v>160</v>
      </c>
      <c r="B51" s="80" t="s">
        <v>112</v>
      </c>
      <c r="C51" s="80" t="s">
        <v>43</v>
      </c>
      <c r="D51" s="80" t="s">
        <v>114</v>
      </c>
      <c r="E51" s="80" t="s">
        <v>179</v>
      </c>
      <c r="F51" s="80"/>
      <c r="G51" s="131">
        <f t="shared" si="3"/>
        <v>1</v>
      </c>
      <c r="H51" s="131">
        <f t="shared" si="3"/>
        <v>1</v>
      </c>
      <c r="I51" s="76">
        <f t="shared" si="3"/>
        <v>5</v>
      </c>
    </row>
    <row r="52" spans="1:9" s="7" customFormat="1" ht="25.5">
      <c r="A52" s="62" t="s">
        <v>161</v>
      </c>
      <c r="B52" s="80" t="s">
        <v>112</v>
      </c>
      <c r="C52" s="80" t="s">
        <v>43</v>
      </c>
      <c r="D52" s="80" t="s">
        <v>114</v>
      </c>
      <c r="E52" s="80" t="s">
        <v>207</v>
      </c>
      <c r="F52" s="80"/>
      <c r="G52" s="131">
        <f t="shared" si="3"/>
        <v>1</v>
      </c>
      <c r="H52" s="131">
        <f t="shared" si="3"/>
        <v>1</v>
      </c>
      <c r="I52" s="76">
        <f t="shared" si="3"/>
        <v>5</v>
      </c>
    </row>
    <row r="53" spans="1:9" s="7" customFormat="1" ht="25.5">
      <c r="A53" s="62" t="s">
        <v>57</v>
      </c>
      <c r="B53" s="80" t="s">
        <v>112</v>
      </c>
      <c r="C53" s="80" t="s">
        <v>43</v>
      </c>
      <c r="D53" s="80" t="s">
        <v>114</v>
      </c>
      <c r="E53" s="80" t="s">
        <v>207</v>
      </c>
      <c r="F53" s="80" t="s">
        <v>76</v>
      </c>
      <c r="G53" s="131">
        <v>1</v>
      </c>
      <c r="H53" s="115">
        <v>1</v>
      </c>
      <c r="I53" s="134">
        <v>5</v>
      </c>
    </row>
    <row r="54" spans="1:9" s="7" customFormat="1" ht="25.5">
      <c r="A54" s="10" t="s">
        <v>63</v>
      </c>
      <c r="B54" s="80" t="s">
        <v>112</v>
      </c>
      <c r="C54" s="79" t="s">
        <v>48</v>
      </c>
      <c r="D54" s="79"/>
      <c r="E54" s="79"/>
      <c r="F54" s="79"/>
      <c r="G54" s="104">
        <f>G55</f>
        <v>262.5</v>
      </c>
      <c r="H54" s="104">
        <f>H59</f>
        <v>260</v>
      </c>
      <c r="I54" s="75">
        <f>I59</f>
        <v>260</v>
      </c>
    </row>
    <row r="55" spans="1:9" s="7" customFormat="1" ht="38.25">
      <c r="A55" s="10" t="s">
        <v>200</v>
      </c>
      <c r="B55" s="86" t="s">
        <v>112</v>
      </c>
      <c r="C55" s="116" t="s">
        <v>48</v>
      </c>
      <c r="D55" s="116">
        <v>10</v>
      </c>
      <c r="E55" s="116"/>
      <c r="F55" s="116"/>
      <c r="G55" s="117">
        <f>G57+G60</f>
        <v>262.5</v>
      </c>
      <c r="H55" s="117">
        <f>H59</f>
        <v>260</v>
      </c>
      <c r="I55" s="118">
        <f>I59</f>
        <v>260</v>
      </c>
    </row>
    <row r="56" spans="1:9" s="7" customFormat="1" ht="38.25">
      <c r="A56" s="18" t="s">
        <v>233</v>
      </c>
      <c r="B56" s="86" t="s">
        <v>112</v>
      </c>
      <c r="C56" s="86" t="s">
        <v>48</v>
      </c>
      <c r="D56" s="86">
        <v>10</v>
      </c>
      <c r="E56" s="86" t="s">
        <v>209</v>
      </c>
      <c r="F56" s="86"/>
      <c r="G56" s="130">
        <f>G59+G60</f>
        <v>262.5</v>
      </c>
      <c r="H56" s="130">
        <f>H59</f>
        <v>260</v>
      </c>
      <c r="I56" s="129">
        <f>I59</f>
        <v>260</v>
      </c>
    </row>
    <row r="57" spans="1:9" s="7" customFormat="1">
      <c r="A57" s="208" t="s">
        <v>64</v>
      </c>
      <c r="B57" s="86" t="s">
        <v>112</v>
      </c>
      <c r="C57" s="209" t="s">
        <v>48</v>
      </c>
      <c r="D57" s="199">
        <v>10</v>
      </c>
      <c r="E57" s="199" t="s">
        <v>210</v>
      </c>
      <c r="F57" s="199"/>
      <c r="G57" s="201">
        <f>G59</f>
        <v>262.5</v>
      </c>
      <c r="H57" s="201">
        <f>H59</f>
        <v>260</v>
      </c>
      <c r="I57" s="198">
        <f>I59</f>
        <v>260</v>
      </c>
    </row>
    <row r="58" spans="1:9" s="7" customFormat="1" ht="15" hidden="1" customHeight="1">
      <c r="A58" s="208"/>
      <c r="B58" s="86" t="s">
        <v>91</v>
      </c>
      <c r="C58" s="210"/>
      <c r="D58" s="199"/>
      <c r="E58" s="199"/>
      <c r="F58" s="199"/>
      <c r="G58" s="201"/>
      <c r="H58" s="201"/>
      <c r="I58" s="198"/>
    </row>
    <row r="59" spans="1:9" s="7" customFormat="1" ht="25.5">
      <c r="A59" s="21" t="s">
        <v>65</v>
      </c>
      <c r="B59" s="86" t="s">
        <v>112</v>
      </c>
      <c r="C59" s="86" t="s">
        <v>48</v>
      </c>
      <c r="D59" s="86">
        <v>10</v>
      </c>
      <c r="E59" s="86" t="s">
        <v>210</v>
      </c>
      <c r="F59" s="86">
        <v>240</v>
      </c>
      <c r="G59" s="130">
        <v>262.5</v>
      </c>
      <c r="H59" s="135">
        <v>260</v>
      </c>
      <c r="I59" s="114">
        <v>260</v>
      </c>
    </row>
    <row r="60" spans="1:9" s="7" customFormat="1">
      <c r="A60" s="8" t="s">
        <v>135</v>
      </c>
      <c r="B60" s="80" t="s">
        <v>112</v>
      </c>
      <c r="C60" s="80" t="s">
        <v>48</v>
      </c>
      <c r="D60" s="80" t="s">
        <v>136</v>
      </c>
      <c r="E60" s="98" t="s">
        <v>211</v>
      </c>
      <c r="F60" s="80"/>
      <c r="G60" s="119">
        <v>0</v>
      </c>
      <c r="H60" s="113"/>
      <c r="I60" s="114"/>
    </row>
    <row r="61" spans="1:9" s="7" customFormat="1" ht="25.5">
      <c r="A61" s="49" t="s">
        <v>57</v>
      </c>
      <c r="B61" s="80" t="s">
        <v>112</v>
      </c>
      <c r="C61" s="80" t="s">
        <v>48</v>
      </c>
      <c r="D61" s="80" t="s">
        <v>136</v>
      </c>
      <c r="E61" s="98" t="s">
        <v>211</v>
      </c>
      <c r="F61" s="80" t="s">
        <v>76</v>
      </c>
      <c r="G61" s="119">
        <v>0</v>
      </c>
      <c r="H61" s="113"/>
      <c r="I61" s="114"/>
    </row>
    <row r="62" spans="1:9" s="7" customFormat="1">
      <c r="A62" s="10" t="s">
        <v>66</v>
      </c>
      <c r="B62" s="80" t="s">
        <v>112</v>
      </c>
      <c r="C62" s="79" t="s">
        <v>45</v>
      </c>
      <c r="D62" s="79"/>
      <c r="E62" s="79"/>
      <c r="F62" s="79"/>
      <c r="G62" s="104">
        <f>G63+G67</f>
        <v>713.1</v>
      </c>
      <c r="H62" s="104">
        <f>H63</f>
        <v>100</v>
      </c>
      <c r="I62" s="75">
        <f>I63</f>
        <v>100</v>
      </c>
    </row>
    <row r="63" spans="1:9" s="7" customFormat="1" ht="24.75" customHeight="1">
      <c r="A63" s="15" t="s">
        <v>130</v>
      </c>
      <c r="B63" s="80" t="s">
        <v>112</v>
      </c>
      <c r="C63" s="79" t="s">
        <v>45</v>
      </c>
      <c r="D63" s="79" t="s">
        <v>49</v>
      </c>
      <c r="E63" s="79"/>
      <c r="F63" s="79"/>
      <c r="G63" s="117">
        <f>G64</f>
        <v>596.9</v>
      </c>
      <c r="H63" s="104">
        <f t="shared" ref="H63:I63" si="4">H64</f>
        <v>100</v>
      </c>
      <c r="I63" s="75">
        <f t="shared" si="4"/>
        <v>100</v>
      </c>
    </row>
    <row r="64" spans="1:9" s="7" customFormat="1" ht="45" customHeight="1">
      <c r="A64" s="18" t="s">
        <v>232</v>
      </c>
      <c r="B64" s="80" t="s">
        <v>112</v>
      </c>
      <c r="C64" s="80" t="s">
        <v>45</v>
      </c>
      <c r="D64" s="80" t="s">
        <v>49</v>
      </c>
      <c r="E64" s="80" t="s">
        <v>212</v>
      </c>
      <c r="F64" s="79"/>
      <c r="G64" s="131">
        <f t="shared" ref="G64:I64" si="5">G65</f>
        <v>596.9</v>
      </c>
      <c r="H64" s="131">
        <f t="shared" si="5"/>
        <v>100</v>
      </c>
      <c r="I64" s="76">
        <f t="shared" si="5"/>
        <v>100</v>
      </c>
    </row>
    <row r="65" spans="1:9" s="7" customFormat="1" ht="29.25" customHeight="1">
      <c r="A65" s="14" t="s">
        <v>139</v>
      </c>
      <c r="B65" s="80" t="s">
        <v>112</v>
      </c>
      <c r="C65" s="80" t="s">
        <v>45</v>
      </c>
      <c r="D65" s="80" t="s">
        <v>49</v>
      </c>
      <c r="E65" s="80" t="s">
        <v>213</v>
      </c>
      <c r="F65" s="79"/>
      <c r="G65" s="131">
        <f t="shared" ref="G65:I65" si="6">G66</f>
        <v>596.9</v>
      </c>
      <c r="H65" s="131">
        <f t="shared" si="6"/>
        <v>100</v>
      </c>
      <c r="I65" s="76">
        <f t="shared" si="6"/>
        <v>100</v>
      </c>
    </row>
    <row r="66" spans="1:9" s="7" customFormat="1" ht="25.5">
      <c r="A66" s="50" t="s">
        <v>65</v>
      </c>
      <c r="B66" s="80" t="s">
        <v>112</v>
      </c>
      <c r="C66" s="80" t="s">
        <v>45</v>
      </c>
      <c r="D66" s="80" t="s">
        <v>49</v>
      </c>
      <c r="E66" s="80" t="s">
        <v>213</v>
      </c>
      <c r="F66" s="80" t="s">
        <v>76</v>
      </c>
      <c r="G66" s="131">
        <v>596.9</v>
      </c>
      <c r="H66" s="131">
        <v>100</v>
      </c>
      <c r="I66" s="76">
        <v>100</v>
      </c>
    </row>
    <row r="67" spans="1:9" s="7" customFormat="1" ht="24" customHeight="1">
      <c r="A67" s="15" t="s">
        <v>245</v>
      </c>
      <c r="B67" s="153" t="s">
        <v>112</v>
      </c>
      <c r="C67" s="79" t="s">
        <v>45</v>
      </c>
      <c r="D67" s="79" t="s">
        <v>246</v>
      </c>
      <c r="E67" s="79"/>
      <c r="F67" s="79"/>
      <c r="G67" s="104">
        <f>G68</f>
        <v>116.2</v>
      </c>
      <c r="H67" s="154"/>
      <c r="I67" s="76"/>
    </row>
    <row r="68" spans="1:9" s="7" customFormat="1" ht="30" customHeight="1">
      <c r="A68" s="159" t="s">
        <v>248</v>
      </c>
      <c r="B68" s="153" t="s">
        <v>112</v>
      </c>
      <c r="C68" s="153" t="s">
        <v>45</v>
      </c>
      <c r="D68" s="153" t="s">
        <v>246</v>
      </c>
      <c r="E68" s="153" t="s">
        <v>249</v>
      </c>
      <c r="F68" s="153"/>
      <c r="G68" s="154">
        <f t="shared" ref="G68" si="7">G69</f>
        <v>116.2</v>
      </c>
      <c r="H68" s="154"/>
      <c r="I68" s="76"/>
    </row>
    <row r="69" spans="1:9" s="7" customFormat="1" ht="30" customHeight="1">
      <c r="A69" s="152" t="s">
        <v>65</v>
      </c>
      <c r="B69" s="153" t="s">
        <v>112</v>
      </c>
      <c r="C69" s="153" t="s">
        <v>45</v>
      </c>
      <c r="D69" s="153" t="s">
        <v>246</v>
      </c>
      <c r="E69" s="153" t="s">
        <v>249</v>
      </c>
      <c r="F69" s="153" t="s">
        <v>76</v>
      </c>
      <c r="G69" s="154">
        <v>116.2</v>
      </c>
      <c r="H69" s="154"/>
      <c r="I69" s="76"/>
    </row>
    <row r="70" spans="1:9" s="7" customFormat="1">
      <c r="A70" s="10" t="s">
        <v>35</v>
      </c>
      <c r="B70" s="80" t="s">
        <v>112</v>
      </c>
      <c r="C70" s="79" t="s">
        <v>49</v>
      </c>
      <c r="D70" s="79"/>
      <c r="E70" s="79"/>
      <c r="F70" s="79"/>
      <c r="G70" s="104">
        <f>G74+G71</f>
        <v>10294.299999999999</v>
      </c>
      <c r="H70" s="104">
        <f>H74</f>
        <v>5472.9</v>
      </c>
      <c r="I70" s="75">
        <f>I74</f>
        <v>5245.1</v>
      </c>
    </row>
    <row r="71" spans="1:9" s="7" customFormat="1" ht="22.5" customHeight="1">
      <c r="A71" s="10" t="s">
        <v>247</v>
      </c>
      <c r="B71" s="153" t="s">
        <v>112</v>
      </c>
      <c r="C71" s="79" t="s">
        <v>49</v>
      </c>
      <c r="D71" s="79" t="s">
        <v>43</v>
      </c>
      <c r="E71" s="79"/>
      <c r="F71" s="79"/>
      <c r="G71" s="104">
        <v>80.5</v>
      </c>
      <c r="H71" s="104"/>
      <c r="I71" s="75"/>
    </row>
    <row r="72" spans="1:9" s="7" customFormat="1" ht="21.75" customHeight="1">
      <c r="A72" s="152" t="s">
        <v>250</v>
      </c>
      <c r="B72" s="153" t="s">
        <v>112</v>
      </c>
      <c r="C72" s="153" t="s">
        <v>49</v>
      </c>
      <c r="D72" s="153" t="s">
        <v>43</v>
      </c>
      <c r="E72" s="153" t="s">
        <v>251</v>
      </c>
      <c r="F72" s="79"/>
      <c r="G72" s="154">
        <v>80.5</v>
      </c>
      <c r="H72" s="104"/>
      <c r="I72" s="75"/>
    </row>
    <row r="73" spans="1:9" s="7" customFormat="1" ht="25.5">
      <c r="A73" s="152" t="s">
        <v>57</v>
      </c>
      <c r="B73" s="153" t="s">
        <v>112</v>
      </c>
      <c r="C73" s="153" t="s">
        <v>49</v>
      </c>
      <c r="D73" s="153" t="s">
        <v>43</v>
      </c>
      <c r="E73" s="153" t="s">
        <v>251</v>
      </c>
      <c r="F73" s="153" t="s">
        <v>76</v>
      </c>
      <c r="G73" s="154">
        <v>80.5</v>
      </c>
      <c r="H73" s="104"/>
      <c r="I73" s="75"/>
    </row>
    <row r="74" spans="1:9" s="7" customFormat="1" ht="24" customHeight="1">
      <c r="A74" s="20" t="s">
        <v>36</v>
      </c>
      <c r="B74" s="86" t="s">
        <v>112</v>
      </c>
      <c r="C74" s="116" t="s">
        <v>49</v>
      </c>
      <c r="D74" s="116" t="s">
        <v>48</v>
      </c>
      <c r="E74" s="116"/>
      <c r="F74" s="116"/>
      <c r="G74" s="117">
        <f t="shared" ref="G74:I74" si="8">G75</f>
        <v>10213.799999999999</v>
      </c>
      <c r="H74" s="117">
        <f t="shared" si="8"/>
        <v>5472.9</v>
      </c>
      <c r="I74" s="118">
        <f t="shared" si="8"/>
        <v>5245.1</v>
      </c>
    </row>
    <row r="75" spans="1:9" s="7" customFormat="1" ht="25.5">
      <c r="A75" s="10" t="s">
        <v>234</v>
      </c>
      <c r="B75" s="86" t="s">
        <v>112</v>
      </c>
      <c r="C75" s="116" t="s">
        <v>49</v>
      </c>
      <c r="D75" s="116" t="s">
        <v>48</v>
      </c>
      <c r="E75" s="86" t="s">
        <v>215</v>
      </c>
      <c r="F75" s="116"/>
      <c r="G75" s="117">
        <f>G76+G82+G85+G80+G89+G87+G78</f>
        <v>10213.799999999999</v>
      </c>
      <c r="H75" s="117">
        <f>H76+H82+H85+H80+H89+H87</f>
        <v>5472.9</v>
      </c>
      <c r="I75" s="117">
        <f>I76+I82+I85+I80+I89+I87</f>
        <v>5245.1</v>
      </c>
    </row>
    <row r="76" spans="1:9" s="7" customFormat="1">
      <c r="A76" s="21" t="s">
        <v>120</v>
      </c>
      <c r="B76" s="86" t="s">
        <v>112</v>
      </c>
      <c r="C76" s="86" t="s">
        <v>49</v>
      </c>
      <c r="D76" s="86" t="s">
        <v>48</v>
      </c>
      <c r="E76" s="86" t="s">
        <v>216</v>
      </c>
      <c r="F76" s="86"/>
      <c r="G76" s="130">
        <f>G77</f>
        <v>2572.1</v>
      </c>
      <c r="H76" s="130">
        <f>H77</f>
        <v>2572.1</v>
      </c>
      <c r="I76" s="129">
        <f>I77</f>
        <v>2572.1</v>
      </c>
    </row>
    <row r="77" spans="1:9" s="7" customFormat="1" ht="25.5">
      <c r="A77" s="21" t="s">
        <v>57</v>
      </c>
      <c r="B77" s="86" t="s">
        <v>112</v>
      </c>
      <c r="C77" s="86" t="s">
        <v>49</v>
      </c>
      <c r="D77" s="86" t="s">
        <v>48</v>
      </c>
      <c r="E77" s="86" t="s">
        <v>216</v>
      </c>
      <c r="F77" s="86" t="s">
        <v>76</v>
      </c>
      <c r="G77" s="130">
        <v>2572.1</v>
      </c>
      <c r="H77" s="114">
        <v>2572.1</v>
      </c>
      <c r="I77" s="114">
        <v>2572.1</v>
      </c>
    </row>
    <row r="78" spans="1:9" s="7" customFormat="1" ht="25.5">
      <c r="A78" s="169" t="s">
        <v>257</v>
      </c>
      <c r="B78" s="170" t="s">
        <v>112</v>
      </c>
      <c r="C78" s="170" t="s">
        <v>49</v>
      </c>
      <c r="D78" s="170" t="s">
        <v>48</v>
      </c>
      <c r="E78" s="170" t="s">
        <v>258</v>
      </c>
      <c r="F78" s="170"/>
      <c r="G78" s="172">
        <v>1650</v>
      </c>
      <c r="H78" s="113"/>
      <c r="I78" s="114"/>
    </row>
    <row r="79" spans="1:9" s="7" customFormat="1" ht="25.5">
      <c r="A79" s="169" t="s">
        <v>57</v>
      </c>
      <c r="B79" s="170" t="s">
        <v>112</v>
      </c>
      <c r="C79" s="170" t="s">
        <v>49</v>
      </c>
      <c r="D79" s="170" t="s">
        <v>48</v>
      </c>
      <c r="E79" s="170" t="s">
        <v>258</v>
      </c>
      <c r="F79" s="170" t="s">
        <v>76</v>
      </c>
      <c r="G79" s="172">
        <v>1650</v>
      </c>
      <c r="H79" s="113"/>
      <c r="I79" s="114"/>
    </row>
    <row r="80" spans="1:9" s="7" customFormat="1">
      <c r="A80" s="21" t="s">
        <v>121</v>
      </c>
      <c r="B80" s="86" t="s">
        <v>112</v>
      </c>
      <c r="C80" s="86" t="s">
        <v>49</v>
      </c>
      <c r="D80" s="86" t="s">
        <v>48</v>
      </c>
      <c r="E80" s="86" t="s">
        <v>217</v>
      </c>
      <c r="F80" s="86"/>
      <c r="G80" s="130">
        <f>G81</f>
        <v>50.7</v>
      </c>
      <c r="H80" s="130">
        <f>H81</f>
        <v>166.6</v>
      </c>
      <c r="I80" s="129">
        <f>I81</f>
        <v>166.6</v>
      </c>
    </row>
    <row r="81" spans="1:9" s="7" customFormat="1" ht="25.5">
      <c r="A81" s="21" t="s">
        <v>57</v>
      </c>
      <c r="B81" s="86" t="s">
        <v>112</v>
      </c>
      <c r="C81" s="86" t="s">
        <v>49</v>
      </c>
      <c r="D81" s="86" t="s">
        <v>48</v>
      </c>
      <c r="E81" s="86" t="s">
        <v>217</v>
      </c>
      <c r="F81" s="86" t="s">
        <v>76</v>
      </c>
      <c r="G81" s="130">
        <v>50.7</v>
      </c>
      <c r="H81" s="113">
        <v>166.6</v>
      </c>
      <c r="I81" s="114">
        <v>166.6</v>
      </c>
    </row>
    <row r="82" spans="1:9" s="7" customFormat="1" ht="25.5">
      <c r="A82" s="8" t="s">
        <v>131</v>
      </c>
      <c r="B82" s="86" t="s">
        <v>112</v>
      </c>
      <c r="C82" s="86" t="s">
        <v>49</v>
      </c>
      <c r="D82" s="86" t="s">
        <v>48</v>
      </c>
      <c r="E82" s="86" t="s">
        <v>218</v>
      </c>
      <c r="F82" s="116"/>
      <c r="G82" s="119">
        <f>G83+G84</f>
        <v>92.6</v>
      </c>
      <c r="H82" s="119">
        <f>H83+H84</f>
        <v>102.6</v>
      </c>
      <c r="I82" s="120">
        <f>I83+I84</f>
        <v>102.60000000000001</v>
      </c>
    </row>
    <row r="83" spans="1:9" s="7" customFormat="1" ht="25.5">
      <c r="A83" s="21" t="s">
        <v>57</v>
      </c>
      <c r="B83" s="86" t="s">
        <v>112</v>
      </c>
      <c r="C83" s="86" t="s">
        <v>49</v>
      </c>
      <c r="D83" s="86" t="s">
        <v>48</v>
      </c>
      <c r="E83" s="86" t="s">
        <v>218</v>
      </c>
      <c r="F83" s="86" t="s">
        <v>76</v>
      </c>
      <c r="G83" s="130">
        <v>0</v>
      </c>
      <c r="H83" s="130">
        <v>10</v>
      </c>
      <c r="I83" s="129">
        <v>2.7</v>
      </c>
    </row>
    <row r="84" spans="1:9" s="7" customFormat="1">
      <c r="A84" s="8" t="s">
        <v>21</v>
      </c>
      <c r="B84" s="86" t="s">
        <v>112</v>
      </c>
      <c r="C84" s="86" t="s">
        <v>49</v>
      </c>
      <c r="D84" s="86" t="s">
        <v>48</v>
      </c>
      <c r="E84" s="86" t="s">
        <v>218</v>
      </c>
      <c r="F84" s="86" t="s">
        <v>96</v>
      </c>
      <c r="G84" s="130">
        <v>92.6</v>
      </c>
      <c r="H84" s="130">
        <v>92.6</v>
      </c>
      <c r="I84" s="129">
        <v>99.9</v>
      </c>
    </row>
    <row r="85" spans="1:9" s="7" customFormat="1">
      <c r="A85" s="9" t="s">
        <v>67</v>
      </c>
      <c r="B85" s="80" t="s">
        <v>112</v>
      </c>
      <c r="C85" s="80" t="s">
        <v>49</v>
      </c>
      <c r="D85" s="80" t="s">
        <v>48</v>
      </c>
      <c r="E85" s="80" t="s">
        <v>219</v>
      </c>
      <c r="F85" s="80"/>
      <c r="G85" s="119">
        <f>G86</f>
        <v>3748.4</v>
      </c>
      <c r="H85" s="119">
        <f>H86</f>
        <v>2581.6</v>
      </c>
      <c r="I85" s="120">
        <f>I86</f>
        <v>2353.8000000000002</v>
      </c>
    </row>
    <row r="86" spans="1:9" s="7" customFormat="1" ht="25.5">
      <c r="A86" s="9" t="s">
        <v>57</v>
      </c>
      <c r="B86" s="80" t="s">
        <v>112</v>
      </c>
      <c r="C86" s="80" t="s">
        <v>49</v>
      </c>
      <c r="D86" s="80" t="s">
        <v>48</v>
      </c>
      <c r="E86" s="80" t="s">
        <v>219</v>
      </c>
      <c r="F86" s="80">
        <v>240</v>
      </c>
      <c r="G86" s="119">
        <v>3748.4</v>
      </c>
      <c r="H86" s="114">
        <v>2581.6</v>
      </c>
      <c r="I86" s="114">
        <v>2353.8000000000002</v>
      </c>
    </row>
    <row r="87" spans="1:9" s="7" customFormat="1">
      <c r="A87" s="146" t="s">
        <v>242</v>
      </c>
      <c r="B87" s="147" t="s">
        <v>112</v>
      </c>
      <c r="C87" s="147" t="s">
        <v>49</v>
      </c>
      <c r="D87" s="147" t="s">
        <v>48</v>
      </c>
      <c r="E87" s="147" t="s">
        <v>243</v>
      </c>
      <c r="F87" s="147"/>
      <c r="G87" s="119">
        <f>G88</f>
        <v>0</v>
      </c>
      <c r="H87" s="119">
        <f>H88</f>
        <v>50</v>
      </c>
      <c r="I87" s="120">
        <f>I88</f>
        <v>50</v>
      </c>
    </row>
    <row r="88" spans="1:9" s="7" customFormat="1" ht="25.5">
      <c r="A88" s="146" t="s">
        <v>57</v>
      </c>
      <c r="B88" s="147" t="s">
        <v>112</v>
      </c>
      <c r="C88" s="147" t="s">
        <v>49</v>
      </c>
      <c r="D88" s="147" t="s">
        <v>48</v>
      </c>
      <c r="E88" s="147" t="s">
        <v>243</v>
      </c>
      <c r="F88" s="147">
        <v>240</v>
      </c>
      <c r="G88" s="119">
        <v>0</v>
      </c>
      <c r="H88" s="114">
        <v>50</v>
      </c>
      <c r="I88" s="114">
        <v>50</v>
      </c>
    </row>
    <row r="89" spans="1:9" s="7" customFormat="1">
      <c r="A89" s="8" t="s">
        <v>135</v>
      </c>
      <c r="B89" s="80" t="s">
        <v>112</v>
      </c>
      <c r="C89" s="80" t="s">
        <v>49</v>
      </c>
      <c r="D89" s="80" t="s">
        <v>48</v>
      </c>
      <c r="E89" s="98" t="s">
        <v>220</v>
      </c>
      <c r="F89" s="80"/>
      <c r="G89" s="130">
        <f>G90</f>
        <v>2100</v>
      </c>
      <c r="H89" s="113"/>
      <c r="I89" s="114"/>
    </row>
    <row r="90" spans="1:9" s="7" customFormat="1" ht="25.5">
      <c r="A90" s="48" t="s">
        <v>57</v>
      </c>
      <c r="B90" s="80" t="s">
        <v>112</v>
      </c>
      <c r="C90" s="80" t="s">
        <v>49</v>
      </c>
      <c r="D90" s="80" t="s">
        <v>48</v>
      </c>
      <c r="E90" s="98" t="s">
        <v>220</v>
      </c>
      <c r="F90" s="80" t="s">
        <v>76</v>
      </c>
      <c r="G90" s="119">
        <v>2100</v>
      </c>
      <c r="H90" s="113"/>
      <c r="I90" s="114"/>
    </row>
    <row r="91" spans="1:9" s="7" customFormat="1">
      <c r="A91" s="10" t="s">
        <v>37</v>
      </c>
      <c r="B91" s="80" t="s">
        <v>112</v>
      </c>
      <c r="C91" s="79" t="s">
        <v>50</v>
      </c>
      <c r="D91" s="79"/>
      <c r="E91" s="79"/>
      <c r="F91" s="79"/>
      <c r="G91" s="104">
        <f>G92</f>
        <v>1250.8</v>
      </c>
      <c r="H91" s="104">
        <f>H95</f>
        <v>1150.8</v>
      </c>
      <c r="I91" s="75">
        <f>I95</f>
        <v>1150.8</v>
      </c>
    </row>
    <row r="92" spans="1:9" s="7" customFormat="1" ht="19.5" customHeight="1">
      <c r="A92" s="10" t="s">
        <v>38</v>
      </c>
      <c r="B92" s="80" t="s">
        <v>112</v>
      </c>
      <c r="C92" s="79" t="s">
        <v>50</v>
      </c>
      <c r="D92" s="79" t="s">
        <v>43</v>
      </c>
      <c r="E92" s="79"/>
      <c r="F92" s="79"/>
      <c r="G92" s="110">
        <f>G95+G96</f>
        <v>1250.8</v>
      </c>
      <c r="H92" s="110">
        <f>H95</f>
        <v>1150.8</v>
      </c>
      <c r="I92" s="111">
        <f>I95</f>
        <v>1150.8</v>
      </c>
    </row>
    <row r="93" spans="1:9" s="7" customFormat="1" ht="20.25" customHeight="1">
      <c r="A93" s="151" t="s">
        <v>68</v>
      </c>
      <c r="B93" s="80" t="s">
        <v>112</v>
      </c>
      <c r="C93" s="80" t="s">
        <v>50</v>
      </c>
      <c r="D93" s="80" t="s">
        <v>43</v>
      </c>
      <c r="E93" s="80" t="s">
        <v>221</v>
      </c>
      <c r="F93" s="80"/>
      <c r="G93" s="119">
        <f>G95</f>
        <v>1150.8</v>
      </c>
      <c r="H93" s="119">
        <f>H95</f>
        <v>1150.8</v>
      </c>
      <c r="I93" s="120">
        <f>I95</f>
        <v>1150.8</v>
      </c>
    </row>
    <row r="94" spans="1:9" s="7" customFormat="1" ht="25.5">
      <c r="A94" s="13" t="s">
        <v>83</v>
      </c>
      <c r="B94" s="80" t="s">
        <v>112</v>
      </c>
      <c r="C94" s="80" t="s">
        <v>50</v>
      </c>
      <c r="D94" s="80" t="s">
        <v>43</v>
      </c>
      <c r="E94" s="80" t="s">
        <v>222</v>
      </c>
      <c r="F94" s="80"/>
      <c r="G94" s="119">
        <f>G95</f>
        <v>1150.8</v>
      </c>
      <c r="H94" s="119">
        <f>H95</f>
        <v>1150.8</v>
      </c>
      <c r="I94" s="120">
        <f>I95</f>
        <v>1150.8</v>
      </c>
    </row>
    <row r="95" spans="1:9" s="7" customFormat="1" ht="18.75" customHeight="1">
      <c r="A95" s="150" t="s">
        <v>21</v>
      </c>
      <c r="B95" s="80" t="s">
        <v>112</v>
      </c>
      <c r="C95" s="80" t="s">
        <v>50</v>
      </c>
      <c r="D95" s="80" t="s">
        <v>43</v>
      </c>
      <c r="E95" s="80" t="s">
        <v>222</v>
      </c>
      <c r="F95" s="80" t="s">
        <v>96</v>
      </c>
      <c r="G95" s="119">
        <v>1150.8</v>
      </c>
      <c r="H95" s="114">
        <v>1150.8</v>
      </c>
      <c r="I95" s="114">
        <v>1150.8</v>
      </c>
    </row>
    <row r="96" spans="1:9" s="7" customFormat="1" ht="24" customHeight="1">
      <c r="A96" s="8" t="s">
        <v>135</v>
      </c>
      <c r="B96" s="80" t="s">
        <v>112</v>
      </c>
      <c r="C96" s="80" t="s">
        <v>50</v>
      </c>
      <c r="D96" s="80" t="s">
        <v>43</v>
      </c>
      <c r="E96" s="98" t="s">
        <v>220</v>
      </c>
      <c r="F96" s="80"/>
      <c r="G96" s="119">
        <f>G97</f>
        <v>100</v>
      </c>
      <c r="H96" s="113"/>
      <c r="I96" s="114"/>
    </row>
    <row r="97" spans="1:9" s="7" customFormat="1" ht="25.5">
      <c r="A97" s="48" t="s">
        <v>57</v>
      </c>
      <c r="B97" s="80" t="s">
        <v>112</v>
      </c>
      <c r="C97" s="80" t="s">
        <v>50</v>
      </c>
      <c r="D97" s="80" t="s">
        <v>43</v>
      </c>
      <c r="E97" s="98" t="s">
        <v>220</v>
      </c>
      <c r="F97" s="80" t="s">
        <v>76</v>
      </c>
      <c r="G97" s="119">
        <v>100</v>
      </c>
      <c r="H97" s="113"/>
      <c r="I97" s="114"/>
    </row>
    <row r="98" spans="1:9" s="7" customFormat="1">
      <c r="A98" s="10" t="s">
        <v>69</v>
      </c>
      <c r="B98" s="80" t="s">
        <v>112</v>
      </c>
      <c r="C98" s="79">
        <v>10</v>
      </c>
      <c r="D98" s="80"/>
      <c r="E98" s="80"/>
      <c r="F98" s="80"/>
      <c r="G98" s="104">
        <f>G99</f>
        <v>368</v>
      </c>
      <c r="H98" s="104">
        <f>H99</f>
        <v>368</v>
      </c>
      <c r="I98" s="75">
        <f>I99</f>
        <v>368</v>
      </c>
    </row>
    <row r="99" spans="1:9" s="7" customFormat="1">
      <c r="A99" s="10" t="s">
        <v>40</v>
      </c>
      <c r="B99" s="80" t="s">
        <v>112</v>
      </c>
      <c r="C99" s="79">
        <v>10</v>
      </c>
      <c r="D99" s="79" t="s">
        <v>43</v>
      </c>
      <c r="E99" s="79"/>
      <c r="F99" s="79"/>
      <c r="G99" s="104">
        <f>G102</f>
        <v>368</v>
      </c>
      <c r="H99" s="104">
        <f>H102</f>
        <v>368</v>
      </c>
      <c r="I99" s="75">
        <f>I102</f>
        <v>368</v>
      </c>
    </row>
    <row r="100" spans="1:9" s="7" customFormat="1" ht="25.5">
      <c r="A100" s="9" t="s">
        <v>61</v>
      </c>
      <c r="B100" s="80" t="s">
        <v>112</v>
      </c>
      <c r="C100" s="80">
        <v>10</v>
      </c>
      <c r="D100" s="80" t="s">
        <v>43</v>
      </c>
      <c r="E100" s="80" t="s">
        <v>176</v>
      </c>
      <c r="F100" s="80"/>
      <c r="G100" s="131">
        <f>G102</f>
        <v>368</v>
      </c>
      <c r="H100" s="131">
        <f>H102</f>
        <v>368</v>
      </c>
      <c r="I100" s="76">
        <f>I102</f>
        <v>368</v>
      </c>
    </row>
    <row r="101" spans="1:9" s="7" customFormat="1">
      <c r="A101" s="150" t="s">
        <v>70</v>
      </c>
      <c r="B101" s="80" t="s">
        <v>112</v>
      </c>
      <c r="C101" s="80">
        <v>10</v>
      </c>
      <c r="D101" s="80" t="s">
        <v>43</v>
      </c>
      <c r="E101" s="80" t="s">
        <v>223</v>
      </c>
      <c r="F101" s="80"/>
      <c r="G101" s="131">
        <f>G102</f>
        <v>368</v>
      </c>
      <c r="H101" s="131">
        <f>H102</f>
        <v>368</v>
      </c>
      <c r="I101" s="76">
        <f>I102</f>
        <v>368</v>
      </c>
    </row>
    <row r="102" spans="1:9" s="7" customFormat="1" ht="14.25" customHeight="1">
      <c r="A102" s="207" t="s">
        <v>71</v>
      </c>
      <c r="B102" s="80" t="s">
        <v>112</v>
      </c>
      <c r="C102" s="203">
        <v>10</v>
      </c>
      <c r="D102" s="205" t="s">
        <v>43</v>
      </c>
      <c r="E102" s="203" t="s">
        <v>223</v>
      </c>
      <c r="F102" s="203">
        <v>320</v>
      </c>
      <c r="G102" s="204">
        <v>368</v>
      </c>
      <c r="H102" s="114">
        <v>368</v>
      </c>
      <c r="I102" s="114">
        <v>368</v>
      </c>
    </row>
    <row r="103" spans="1:9" s="7" customFormat="1" ht="15" hidden="1" customHeight="1">
      <c r="A103" s="207"/>
      <c r="B103" s="80" t="s">
        <v>91</v>
      </c>
      <c r="C103" s="203"/>
      <c r="D103" s="206"/>
      <c r="E103" s="203"/>
      <c r="F103" s="203"/>
      <c r="G103" s="204"/>
      <c r="H103" s="114"/>
      <c r="I103" s="114"/>
    </row>
    <row r="104" spans="1:9" s="7" customFormat="1">
      <c r="A104" s="15" t="s">
        <v>77</v>
      </c>
      <c r="B104" s="80" t="s">
        <v>112</v>
      </c>
      <c r="C104" s="121">
        <v>11</v>
      </c>
      <c r="D104" s="121"/>
      <c r="E104" s="121"/>
      <c r="F104" s="121"/>
      <c r="G104" s="110">
        <f>G108</f>
        <v>582.9</v>
      </c>
      <c r="H104" s="110">
        <f>H108</f>
        <v>582.9</v>
      </c>
      <c r="I104" s="111">
        <f>I108</f>
        <v>582.9</v>
      </c>
    </row>
    <row r="105" spans="1:9" s="7" customFormat="1">
      <c r="A105" s="15" t="s">
        <v>41</v>
      </c>
      <c r="B105" s="80" t="s">
        <v>112</v>
      </c>
      <c r="C105" s="121">
        <v>11</v>
      </c>
      <c r="D105" s="121" t="s">
        <v>43</v>
      </c>
      <c r="E105" s="121"/>
      <c r="F105" s="121"/>
      <c r="G105" s="110">
        <f>G108</f>
        <v>582.9</v>
      </c>
      <c r="H105" s="110">
        <f>H108</f>
        <v>582.9</v>
      </c>
      <c r="I105" s="111">
        <f>I108</f>
        <v>582.9</v>
      </c>
    </row>
    <row r="106" spans="1:9" s="7" customFormat="1" ht="25.5">
      <c r="A106" s="16" t="s">
        <v>81</v>
      </c>
      <c r="B106" s="80" t="s">
        <v>112</v>
      </c>
      <c r="C106" s="122">
        <v>11</v>
      </c>
      <c r="D106" s="122" t="s">
        <v>43</v>
      </c>
      <c r="E106" s="122" t="s">
        <v>224</v>
      </c>
      <c r="F106" s="122"/>
      <c r="G106" s="119">
        <f>G108</f>
        <v>582.9</v>
      </c>
      <c r="H106" s="119">
        <f>H108</f>
        <v>582.9</v>
      </c>
      <c r="I106" s="120">
        <f>I108</f>
        <v>582.9</v>
      </c>
    </row>
    <row r="107" spans="1:9" s="7" customFormat="1">
      <c r="A107" s="16" t="s">
        <v>79</v>
      </c>
      <c r="B107" s="80" t="s">
        <v>112</v>
      </c>
      <c r="C107" s="122">
        <v>11</v>
      </c>
      <c r="D107" s="122" t="s">
        <v>43</v>
      </c>
      <c r="E107" s="122" t="s">
        <v>225</v>
      </c>
      <c r="F107" s="122"/>
      <c r="G107" s="119">
        <f>G108</f>
        <v>582.9</v>
      </c>
      <c r="H107" s="119">
        <f>H108</f>
        <v>582.9</v>
      </c>
      <c r="I107" s="120">
        <f>I108</f>
        <v>582.9</v>
      </c>
    </row>
    <row r="108" spans="1:9" s="7" customFormat="1">
      <c r="A108" s="9" t="s">
        <v>21</v>
      </c>
      <c r="B108" s="80" t="s">
        <v>112</v>
      </c>
      <c r="C108" s="122">
        <v>11</v>
      </c>
      <c r="D108" s="122" t="s">
        <v>43</v>
      </c>
      <c r="E108" s="122" t="s">
        <v>225</v>
      </c>
      <c r="F108" s="122" t="s">
        <v>96</v>
      </c>
      <c r="G108" s="119">
        <v>582.9</v>
      </c>
      <c r="H108" s="114">
        <v>582.9</v>
      </c>
      <c r="I108" s="114">
        <v>582.9</v>
      </c>
    </row>
    <row r="109" spans="1:9" s="7" customFormat="1">
      <c r="A109" s="15" t="s">
        <v>118</v>
      </c>
      <c r="B109" s="121"/>
      <c r="C109" s="121"/>
      <c r="D109" s="121"/>
      <c r="E109" s="121"/>
      <c r="F109" s="121"/>
      <c r="G109" s="110">
        <f>G14+G54+G62+G70+G91+G98+G104</f>
        <v>19420.100000000002</v>
      </c>
      <c r="H109" s="110">
        <f>H14+H54+H62+H70+H91+H98+H104</f>
        <v>13713.299999999997</v>
      </c>
      <c r="I109" s="111">
        <f>I14+I54+I62+I70+I91+I98+I104</f>
        <v>13489.499999999998</v>
      </c>
    </row>
    <row r="110" spans="1:9" ht="15.75" thickBot="1">
      <c r="A110" s="46" t="s">
        <v>119</v>
      </c>
      <c r="B110" s="123"/>
      <c r="C110" s="123"/>
      <c r="D110" s="123"/>
      <c r="E110" s="123"/>
      <c r="F110" s="123"/>
      <c r="G110" s="136">
        <v>0</v>
      </c>
      <c r="H110" s="136">
        <v>280.8</v>
      </c>
      <c r="I110" s="136">
        <v>712.6</v>
      </c>
    </row>
    <row r="111" spans="1:9">
      <c r="A111" s="45" t="s">
        <v>42</v>
      </c>
      <c r="B111" s="124"/>
      <c r="C111" s="124"/>
      <c r="D111" s="124"/>
      <c r="E111" s="124"/>
      <c r="F111" s="124"/>
      <c r="G111" s="137">
        <f>SUM(G109:G110)</f>
        <v>19420.100000000002</v>
      </c>
      <c r="H111" s="137">
        <f>SUM(H109:H110)</f>
        <v>13994.099999999997</v>
      </c>
      <c r="I111" s="137">
        <f>SUM(I109:I110)</f>
        <v>14202.099999999999</v>
      </c>
    </row>
    <row r="112" spans="1:9">
      <c r="G112" s="138"/>
      <c r="H112" s="139"/>
      <c r="I112" s="139"/>
    </row>
    <row r="113" spans="7:9">
      <c r="G113" s="138"/>
      <c r="H113" s="139"/>
      <c r="I113" s="139"/>
    </row>
    <row r="114" spans="7:9">
      <c r="G114" s="138"/>
      <c r="H114" s="139"/>
      <c r="I114" s="139"/>
    </row>
    <row r="115" spans="7:9">
      <c r="G115" s="132"/>
      <c r="H115" s="133"/>
      <c r="I115" s="133"/>
    </row>
    <row r="116" spans="7:9">
      <c r="G116" s="132"/>
      <c r="H116" s="133"/>
      <c r="I116" s="133"/>
    </row>
    <row r="117" spans="7:9">
      <c r="G117" s="132"/>
      <c r="H117" s="133"/>
      <c r="I117" s="133"/>
    </row>
    <row r="118" spans="7:9">
      <c r="G118" s="132"/>
      <c r="H118" s="133"/>
      <c r="I118" s="133"/>
    </row>
    <row r="119" spans="7:9">
      <c r="G119" s="132"/>
      <c r="H119" s="133"/>
      <c r="I119" s="133"/>
    </row>
    <row r="120" spans="7:9">
      <c r="G120" s="132"/>
      <c r="H120" s="133"/>
      <c r="I120" s="133"/>
    </row>
    <row r="121" spans="7:9">
      <c r="G121" s="132"/>
      <c r="H121" s="133"/>
      <c r="I121" s="133"/>
    </row>
    <row r="122" spans="7:9">
      <c r="G122" s="132"/>
      <c r="H122" s="133"/>
      <c r="I122" s="133"/>
    </row>
    <row r="123" spans="7:9">
      <c r="H123" s="35"/>
      <c r="I123" s="35"/>
    </row>
    <row r="124" spans="7:9">
      <c r="H124" s="35"/>
      <c r="I124" s="35"/>
    </row>
    <row r="125" spans="7:9">
      <c r="H125" s="35"/>
      <c r="I125" s="35"/>
    </row>
    <row r="126" spans="7:9">
      <c r="H126" s="35"/>
      <c r="I126" s="35"/>
    </row>
    <row r="127" spans="7:9">
      <c r="H127" s="35"/>
      <c r="I127" s="35"/>
    </row>
    <row r="128" spans="7:9">
      <c r="H128" s="35"/>
      <c r="I128" s="35"/>
    </row>
    <row r="129" spans="8:9">
      <c r="H129" s="35"/>
      <c r="I129" s="35"/>
    </row>
    <row r="130" spans="8:9">
      <c r="H130" s="35"/>
      <c r="I130" s="35"/>
    </row>
    <row r="131" spans="8:9">
      <c r="H131" s="35"/>
      <c r="I131" s="35"/>
    </row>
    <row r="132" spans="8:9">
      <c r="H132" s="35"/>
      <c r="I132" s="35"/>
    </row>
    <row r="133" spans="8:9">
      <c r="H133" s="35"/>
      <c r="I133" s="35"/>
    </row>
    <row r="134" spans="8:9">
      <c r="H134" s="35"/>
      <c r="I134" s="35"/>
    </row>
    <row r="135" spans="8:9">
      <c r="H135" s="35"/>
      <c r="I135" s="35"/>
    </row>
    <row r="136" spans="8:9">
      <c r="H136" s="35"/>
      <c r="I136" s="35"/>
    </row>
    <row r="137" spans="8:9">
      <c r="H137" s="35"/>
      <c r="I137" s="35"/>
    </row>
    <row r="138" spans="8:9">
      <c r="H138" s="35"/>
      <c r="I138" s="35"/>
    </row>
    <row r="139" spans="8:9">
      <c r="H139" s="35"/>
      <c r="I139" s="35"/>
    </row>
    <row r="140" spans="8:9">
      <c r="H140" s="35"/>
      <c r="I140" s="35"/>
    </row>
    <row r="141" spans="8:9">
      <c r="H141" s="35"/>
      <c r="I141" s="35"/>
    </row>
    <row r="142" spans="8:9">
      <c r="H142" s="35"/>
      <c r="I142" s="35"/>
    </row>
    <row r="143" spans="8:9">
      <c r="H143" s="35"/>
      <c r="I143" s="35"/>
    </row>
    <row r="144" spans="8:9">
      <c r="H144" s="35"/>
      <c r="I144" s="35"/>
    </row>
    <row r="145" spans="8:9">
      <c r="H145" s="35"/>
      <c r="I145" s="35"/>
    </row>
  </sheetData>
  <mergeCells count="29">
    <mergeCell ref="A102:A103"/>
    <mergeCell ref="A57:A58"/>
    <mergeCell ref="C10:C11"/>
    <mergeCell ref="D10:D11"/>
    <mergeCell ref="C102:C103"/>
    <mergeCell ref="C57:C58"/>
    <mergeCell ref="B10:B11"/>
    <mergeCell ref="F102:F103"/>
    <mergeCell ref="G57:G58"/>
    <mergeCell ref="G102:G103"/>
    <mergeCell ref="D102:D103"/>
    <mergeCell ref="E102:E103"/>
    <mergeCell ref="D57:D58"/>
    <mergeCell ref="E57:E58"/>
    <mergeCell ref="D1:I1"/>
    <mergeCell ref="I57:I58"/>
    <mergeCell ref="F57:F58"/>
    <mergeCell ref="G10:I10"/>
    <mergeCell ref="A8:I8"/>
    <mergeCell ref="F10:F11"/>
    <mergeCell ref="A10:A11"/>
    <mergeCell ref="E10:E11"/>
    <mergeCell ref="H57:H58"/>
    <mergeCell ref="A2:I2"/>
    <mergeCell ref="A3:I3"/>
    <mergeCell ref="A4:I4"/>
    <mergeCell ref="A5:I5"/>
    <mergeCell ref="A6:I6"/>
    <mergeCell ref="A7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zoomScale="83" zoomScaleSheetLayoutView="83" workbookViewId="0">
      <selection activeCell="B5" sqref="B5:H5"/>
    </sheetView>
  </sheetViews>
  <sheetFormatPr defaultRowHeight="15"/>
  <cols>
    <col min="1" max="1" width="52.7109375" customWidth="1"/>
    <col min="2" max="2" width="13.85546875" customWidth="1"/>
    <col min="3" max="3" width="8.140625" customWidth="1"/>
    <col min="4" max="4" width="6.140625" customWidth="1"/>
    <col min="5" max="5" width="6.28515625" customWidth="1"/>
    <col min="6" max="6" width="9.28515625" customWidth="1"/>
    <col min="7" max="7" width="9.5703125" customWidth="1"/>
    <col min="8" max="8" width="10.42578125" customWidth="1"/>
  </cols>
  <sheetData>
    <row r="1" spans="1:8" ht="14.25" customHeight="1">
      <c r="A1" s="23"/>
      <c r="B1" s="23"/>
      <c r="C1" s="176" t="s">
        <v>267</v>
      </c>
      <c r="D1" s="176"/>
      <c r="E1" s="176"/>
      <c r="F1" s="176"/>
      <c r="G1" s="176"/>
      <c r="H1" s="176"/>
    </row>
    <row r="2" spans="1:8" ht="14.25" customHeight="1">
      <c r="A2" s="23"/>
      <c r="B2" s="216" t="s">
        <v>260</v>
      </c>
      <c r="C2" s="217"/>
      <c r="D2" s="217"/>
      <c r="E2" s="217"/>
      <c r="F2" s="217"/>
      <c r="G2" s="217"/>
      <c r="H2" s="217"/>
    </row>
    <row r="3" spans="1:8" ht="14.25" customHeight="1">
      <c r="A3" s="23"/>
      <c r="B3" s="216" t="s">
        <v>261</v>
      </c>
      <c r="C3" s="217"/>
      <c r="D3" s="217"/>
      <c r="E3" s="217"/>
      <c r="F3" s="217"/>
      <c r="G3" s="217"/>
      <c r="H3" s="217"/>
    </row>
    <row r="4" spans="1:8" ht="14.25" customHeight="1">
      <c r="A4" s="23"/>
      <c r="B4" s="216" t="s">
        <v>288</v>
      </c>
      <c r="C4" s="217"/>
      <c r="D4" s="217"/>
      <c r="E4" s="217"/>
      <c r="F4" s="217"/>
      <c r="G4" s="217"/>
      <c r="H4" s="217"/>
    </row>
    <row r="5" spans="1:8" ht="14.25" customHeight="1">
      <c r="A5" s="23"/>
      <c r="B5" s="216" t="s">
        <v>287</v>
      </c>
      <c r="C5" s="217"/>
      <c r="D5" s="217"/>
      <c r="E5" s="217"/>
      <c r="F5" s="217"/>
      <c r="G5" s="217"/>
      <c r="H5" s="217"/>
    </row>
    <row r="6" spans="1:8" ht="14.25" customHeight="1">
      <c r="A6" s="23"/>
      <c r="B6" s="216" t="s">
        <v>278</v>
      </c>
      <c r="C6" s="217"/>
      <c r="D6" s="217"/>
      <c r="E6" s="217"/>
      <c r="F6" s="217"/>
      <c r="G6" s="217"/>
      <c r="H6" s="217"/>
    </row>
    <row r="7" spans="1:8" ht="14.25" customHeight="1">
      <c r="A7" s="23"/>
      <c r="B7" s="216" t="s">
        <v>279</v>
      </c>
      <c r="C7" s="217"/>
      <c r="D7" s="217"/>
      <c r="E7" s="217"/>
      <c r="F7" s="217"/>
      <c r="G7" s="217"/>
      <c r="H7" s="217"/>
    </row>
    <row r="8" spans="1:8" ht="5.25" customHeight="1">
      <c r="A8" s="23"/>
      <c r="B8" s="23"/>
      <c r="C8" s="23"/>
      <c r="D8" s="37"/>
      <c r="E8" s="37"/>
      <c r="F8" s="40"/>
      <c r="G8" s="40"/>
      <c r="H8" s="40"/>
    </row>
    <row r="9" spans="1:8" ht="35.25" customHeight="1">
      <c r="A9" s="194" t="s">
        <v>181</v>
      </c>
      <c r="B9" s="194"/>
      <c r="C9" s="194"/>
      <c r="D9" s="194"/>
      <c r="E9" s="194"/>
      <c r="F9" s="194"/>
      <c r="G9" s="194"/>
      <c r="H9" s="194"/>
    </row>
    <row r="10" spans="1:8">
      <c r="A10" s="38"/>
      <c r="B10" s="38"/>
      <c r="C10" s="38"/>
      <c r="D10" s="38"/>
      <c r="E10" s="38"/>
      <c r="F10" s="38"/>
      <c r="G10" s="32"/>
      <c r="H10" s="32"/>
    </row>
    <row r="11" spans="1:8" ht="33.75" customHeight="1">
      <c r="A11" s="214" t="s">
        <v>97</v>
      </c>
      <c r="B11" s="214" t="s">
        <v>72</v>
      </c>
      <c r="C11" s="214" t="s">
        <v>25</v>
      </c>
      <c r="D11" s="214" t="s">
        <v>26</v>
      </c>
      <c r="E11" s="214" t="s">
        <v>73</v>
      </c>
      <c r="F11" s="211" t="s">
        <v>101</v>
      </c>
      <c r="G11" s="212"/>
      <c r="H11" s="213"/>
    </row>
    <row r="12" spans="1:8" ht="33.75" customHeight="1">
      <c r="A12" s="215"/>
      <c r="B12" s="215"/>
      <c r="C12" s="215"/>
      <c r="D12" s="215"/>
      <c r="E12" s="215"/>
      <c r="F12" s="52" t="s">
        <v>129</v>
      </c>
      <c r="G12" s="53" t="s">
        <v>155</v>
      </c>
      <c r="H12" s="53" t="s">
        <v>159</v>
      </c>
    </row>
    <row r="13" spans="1:8" ht="45" customHeight="1">
      <c r="A13" s="10" t="s">
        <v>234</v>
      </c>
      <c r="B13" s="94" t="s">
        <v>215</v>
      </c>
      <c r="C13" s="28"/>
      <c r="D13" s="28"/>
      <c r="E13" s="28"/>
      <c r="F13" s="93">
        <f>F14+F31</f>
        <v>10313.799999999999</v>
      </c>
      <c r="G13" s="93">
        <f t="shared" ref="F13:H14" si="0">G14</f>
        <v>5472.9</v>
      </c>
      <c r="H13" s="93">
        <f t="shared" si="0"/>
        <v>5245.1</v>
      </c>
    </row>
    <row r="14" spans="1:8" ht="27" customHeight="1">
      <c r="A14" s="24" t="s">
        <v>98</v>
      </c>
      <c r="B14" s="94" t="s">
        <v>215</v>
      </c>
      <c r="C14" s="94" t="s">
        <v>49</v>
      </c>
      <c r="D14" s="28"/>
      <c r="E14" s="28"/>
      <c r="F14" s="72">
        <f t="shared" si="0"/>
        <v>10213.799999999999</v>
      </c>
      <c r="G14" s="72">
        <f t="shared" si="0"/>
        <v>5472.9</v>
      </c>
      <c r="H14" s="72">
        <f t="shared" si="0"/>
        <v>5245.1</v>
      </c>
    </row>
    <row r="15" spans="1:8" ht="22.5" customHeight="1">
      <c r="A15" s="39" t="s">
        <v>36</v>
      </c>
      <c r="B15" s="98" t="s">
        <v>215</v>
      </c>
      <c r="C15" s="95" t="s">
        <v>49</v>
      </c>
      <c r="D15" s="95" t="s">
        <v>48</v>
      </c>
      <c r="E15" s="95"/>
      <c r="F15" s="74">
        <f>F16+F20+F22+F25+F29+F27+F18</f>
        <v>10213.799999999999</v>
      </c>
      <c r="G15" s="74">
        <f>G16+G20+G22+G25+G29+G27</f>
        <v>5472.9</v>
      </c>
      <c r="H15" s="74">
        <f>H16+H20+H22+H25+H29+H27</f>
        <v>5245.1</v>
      </c>
    </row>
    <row r="16" spans="1:8" ht="23.25" customHeight="1">
      <c r="A16" s="39" t="s">
        <v>120</v>
      </c>
      <c r="B16" s="98" t="s">
        <v>216</v>
      </c>
      <c r="C16" s="95" t="s">
        <v>49</v>
      </c>
      <c r="D16" s="95" t="s">
        <v>48</v>
      </c>
      <c r="E16" s="95"/>
      <c r="F16" s="74">
        <f>F17</f>
        <v>2572.1</v>
      </c>
      <c r="G16" s="74">
        <f>G17</f>
        <v>2572.1</v>
      </c>
      <c r="H16" s="74">
        <f>H17</f>
        <v>2572.1</v>
      </c>
    </row>
    <row r="17" spans="1:8" ht="25.5">
      <c r="A17" s="39" t="s">
        <v>62</v>
      </c>
      <c r="B17" s="98" t="s">
        <v>216</v>
      </c>
      <c r="C17" s="95" t="s">
        <v>49</v>
      </c>
      <c r="D17" s="95" t="s">
        <v>48</v>
      </c>
      <c r="E17" s="95" t="s">
        <v>76</v>
      </c>
      <c r="F17" s="74">
        <v>2572.1</v>
      </c>
      <c r="G17" s="28">
        <v>2572.1</v>
      </c>
      <c r="H17" s="28">
        <v>2572.1</v>
      </c>
    </row>
    <row r="18" spans="1:8" ht="25.5">
      <c r="A18" s="169" t="s">
        <v>257</v>
      </c>
      <c r="B18" s="170" t="s">
        <v>258</v>
      </c>
      <c r="C18" s="173" t="s">
        <v>49</v>
      </c>
      <c r="D18" s="173" t="s">
        <v>48</v>
      </c>
      <c r="E18" s="173"/>
      <c r="F18" s="168">
        <v>1650</v>
      </c>
      <c r="G18" s="28"/>
      <c r="H18" s="28"/>
    </row>
    <row r="19" spans="1:8" ht="25.5">
      <c r="A19" s="169" t="s">
        <v>57</v>
      </c>
      <c r="B19" s="170" t="s">
        <v>258</v>
      </c>
      <c r="C19" s="173" t="s">
        <v>49</v>
      </c>
      <c r="D19" s="173" t="s">
        <v>48</v>
      </c>
      <c r="E19" s="173" t="s">
        <v>76</v>
      </c>
      <c r="F19" s="168">
        <v>1650</v>
      </c>
      <c r="G19" s="28"/>
      <c r="H19" s="28"/>
    </row>
    <row r="20" spans="1:8" ht="21" customHeight="1">
      <c r="A20" s="39" t="s">
        <v>121</v>
      </c>
      <c r="B20" s="98" t="s">
        <v>217</v>
      </c>
      <c r="C20" s="95" t="s">
        <v>49</v>
      </c>
      <c r="D20" s="95" t="s">
        <v>48</v>
      </c>
      <c r="E20" s="95"/>
      <c r="F20" s="74">
        <f>F21</f>
        <v>50.7</v>
      </c>
      <c r="G20" s="74">
        <f>G21</f>
        <v>166.6</v>
      </c>
      <c r="H20" s="74">
        <f>H21</f>
        <v>166.6</v>
      </c>
    </row>
    <row r="21" spans="1:8" ht="33" customHeight="1">
      <c r="A21" s="39" t="s">
        <v>62</v>
      </c>
      <c r="B21" s="98" t="s">
        <v>217</v>
      </c>
      <c r="C21" s="95" t="s">
        <v>49</v>
      </c>
      <c r="D21" s="95" t="s">
        <v>48</v>
      </c>
      <c r="E21" s="95" t="s">
        <v>76</v>
      </c>
      <c r="F21" s="74">
        <v>50.7</v>
      </c>
      <c r="G21" s="28">
        <v>166.6</v>
      </c>
      <c r="H21" s="28">
        <v>166.6</v>
      </c>
    </row>
    <row r="22" spans="1:8" ht="30.75" customHeight="1">
      <c r="A22" s="8" t="s">
        <v>131</v>
      </c>
      <c r="B22" s="86" t="s">
        <v>218</v>
      </c>
      <c r="C22" s="95" t="s">
        <v>49</v>
      </c>
      <c r="D22" s="95" t="s">
        <v>48</v>
      </c>
      <c r="E22" s="91"/>
      <c r="F22" s="96">
        <f>SUM(F23:F24)</f>
        <v>92.6</v>
      </c>
      <c r="G22" s="96">
        <f>SUM(G23:G24)</f>
        <v>102.6</v>
      </c>
      <c r="H22" s="96">
        <f>SUM(H23:H24)</f>
        <v>102.6</v>
      </c>
    </row>
    <row r="23" spans="1:8" ht="25.5">
      <c r="A23" s="39" t="s">
        <v>62</v>
      </c>
      <c r="B23" s="86" t="s">
        <v>218</v>
      </c>
      <c r="C23" s="95" t="s">
        <v>49</v>
      </c>
      <c r="D23" s="95" t="s">
        <v>48</v>
      </c>
      <c r="E23" s="91">
        <v>240</v>
      </c>
      <c r="F23" s="96">
        <v>0</v>
      </c>
      <c r="G23" s="97">
        <v>10</v>
      </c>
      <c r="H23" s="97">
        <v>2.8</v>
      </c>
    </row>
    <row r="24" spans="1:8" ht="24" customHeight="1">
      <c r="A24" s="8" t="s">
        <v>21</v>
      </c>
      <c r="B24" s="86" t="s">
        <v>218</v>
      </c>
      <c r="C24" s="95" t="s">
        <v>49</v>
      </c>
      <c r="D24" s="95" t="s">
        <v>48</v>
      </c>
      <c r="E24" s="91">
        <v>540</v>
      </c>
      <c r="F24" s="96">
        <v>92.6</v>
      </c>
      <c r="G24" s="97">
        <v>92.6</v>
      </c>
      <c r="H24" s="97">
        <v>99.8</v>
      </c>
    </row>
    <row r="25" spans="1:8" ht="23.25" customHeight="1">
      <c r="A25" s="39" t="s">
        <v>67</v>
      </c>
      <c r="B25" s="98" t="s">
        <v>219</v>
      </c>
      <c r="C25" s="95" t="s">
        <v>49</v>
      </c>
      <c r="D25" s="95" t="s">
        <v>48</v>
      </c>
      <c r="E25" s="95"/>
      <c r="F25" s="28">
        <f>F26</f>
        <v>3748.4</v>
      </c>
      <c r="G25" s="28">
        <f>G26</f>
        <v>2581.6</v>
      </c>
      <c r="H25" s="28">
        <f>H26</f>
        <v>2353.8000000000002</v>
      </c>
    </row>
    <row r="26" spans="1:8" ht="25.5">
      <c r="A26" s="39" t="s">
        <v>62</v>
      </c>
      <c r="B26" s="98" t="s">
        <v>219</v>
      </c>
      <c r="C26" s="95" t="s">
        <v>49</v>
      </c>
      <c r="D26" s="95" t="s">
        <v>48</v>
      </c>
      <c r="E26" s="95" t="s">
        <v>76</v>
      </c>
      <c r="F26" s="28">
        <v>3748.4</v>
      </c>
      <c r="G26" s="28">
        <v>2581.6</v>
      </c>
      <c r="H26" s="28">
        <v>2353.8000000000002</v>
      </c>
    </row>
    <row r="27" spans="1:8" ht="24.75" customHeight="1">
      <c r="A27" s="146" t="s">
        <v>242</v>
      </c>
      <c r="B27" s="98" t="s">
        <v>243</v>
      </c>
      <c r="C27" s="98" t="s">
        <v>49</v>
      </c>
      <c r="D27" s="98" t="s">
        <v>48</v>
      </c>
      <c r="E27" s="149"/>
      <c r="F27" s="85">
        <f>F28</f>
        <v>0</v>
      </c>
      <c r="G27" s="85">
        <f>G28</f>
        <v>50</v>
      </c>
      <c r="H27" s="85">
        <f>H28</f>
        <v>50</v>
      </c>
    </row>
    <row r="28" spans="1:8" ht="25.5">
      <c r="A28" s="146" t="s">
        <v>57</v>
      </c>
      <c r="B28" s="98" t="s">
        <v>243</v>
      </c>
      <c r="C28" s="98" t="s">
        <v>49</v>
      </c>
      <c r="D28" s="98" t="s">
        <v>48</v>
      </c>
      <c r="E28" s="98" t="s">
        <v>76</v>
      </c>
      <c r="F28" s="17">
        <v>0</v>
      </c>
      <c r="G28" s="28">
        <v>50</v>
      </c>
      <c r="H28" s="28">
        <v>50</v>
      </c>
    </row>
    <row r="29" spans="1:8" ht="21" customHeight="1">
      <c r="A29" s="8" t="s">
        <v>135</v>
      </c>
      <c r="B29" s="98" t="s">
        <v>220</v>
      </c>
      <c r="C29" s="98" t="s">
        <v>49</v>
      </c>
      <c r="D29" s="98" t="s">
        <v>48</v>
      </c>
      <c r="E29" s="98"/>
      <c r="F29" s="74">
        <f>F30</f>
        <v>2100</v>
      </c>
      <c r="G29" s="28"/>
      <c r="H29" s="28"/>
    </row>
    <row r="30" spans="1:8" ht="25.5">
      <c r="A30" s="8" t="s">
        <v>62</v>
      </c>
      <c r="B30" s="98" t="s">
        <v>220</v>
      </c>
      <c r="C30" s="98" t="s">
        <v>49</v>
      </c>
      <c r="D30" s="98" t="s">
        <v>48</v>
      </c>
      <c r="E30" s="98" t="s">
        <v>76</v>
      </c>
      <c r="F30" s="74">
        <v>2100</v>
      </c>
      <c r="G30" s="28"/>
      <c r="H30" s="28"/>
    </row>
    <row r="31" spans="1:8" ht="27" customHeight="1">
      <c r="A31" s="8" t="s">
        <v>135</v>
      </c>
      <c r="B31" s="98" t="s">
        <v>220</v>
      </c>
      <c r="C31" s="94" t="s">
        <v>50</v>
      </c>
      <c r="D31" s="94" t="s">
        <v>43</v>
      </c>
      <c r="E31" s="98"/>
      <c r="F31" s="72">
        <f>F32</f>
        <v>100</v>
      </c>
      <c r="G31" s="28"/>
      <c r="H31" s="28"/>
    </row>
    <row r="32" spans="1:8" ht="25.5">
      <c r="A32" s="8" t="s">
        <v>62</v>
      </c>
      <c r="B32" s="98" t="s">
        <v>220</v>
      </c>
      <c r="C32" s="98" t="s">
        <v>50</v>
      </c>
      <c r="D32" s="98" t="s">
        <v>43</v>
      </c>
      <c r="E32" s="98" t="s">
        <v>76</v>
      </c>
      <c r="F32" s="74">
        <v>100</v>
      </c>
      <c r="G32" s="28"/>
      <c r="H32" s="28"/>
    </row>
    <row r="33" spans="1:8" ht="38.25">
      <c r="A33" s="18" t="s">
        <v>233</v>
      </c>
      <c r="B33" s="94" t="s">
        <v>209</v>
      </c>
      <c r="C33" s="98"/>
      <c r="D33" s="98"/>
      <c r="E33" s="98"/>
      <c r="F33" s="72">
        <f t="shared" ref="F33:H34" si="1">F34</f>
        <v>262.5</v>
      </c>
      <c r="G33" s="72">
        <f t="shared" si="1"/>
        <v>260</v>
      </c>
      <c r="H33" s="72">
        <f t="shared" si="1"/>
        <v>260</v>
      </c>
    </row>
    <row r="34" spans="1:8" ht="38.25" customHeight="1">
      <c r="A34" s="10" t="s">
        <v>157</v>
      </c>
      <c r="B34" s="94" t="s">
        <v>209</v>
      </c>
      <c r="C34" s="98"/>
      <c r="D34" s="98"/>
      <c r="E34" s="98"/>
      <c r="F34" s="72">
        <f t="shared" si="1"/>
        <v>262.5</v>
      </c>
      <c r="G34" s="72">
        <f t="shared" si="1"/>
        <v>260</v>
      </c>
      <c r="H34" s="72">
        <f t="shared" si="1"/>
        <v>260</v>
      </c>
    </row>
    <row r="35" spans="1:8" ht="27.75" customHeight="1">
      <c r="A35" s="58" t="s">
        <v>33</v>
      </c>
      <c r="B35" s="98" t="s">
        <v>209</v>
      </c>
      <c r="C35" s="98"/>
      <c r="D35" s="98"/>
      <c r="E35" s="98"/>
      <c r="F35" s="28">
        <f>F36+F38</f>
        <v>262.5</v>
      </c>
      <c r="G35" s="28">
        <f>G36+G38</f>
        <v>260</v>
      </c>
      <c r="H35" s="28">
        <f>H36+H38</f>
        <v>260</v>
      </c>
    </row>
    <row r="36" spans="1:8" ht="22.5" customHeight="1">
      <c r="A36" s="58" t="s">
        <v>64</v>
      </c>
      <c r="B36" s="98" t="s">
        <v>210</v>
      </c>
      <c r="C36" s="98" t="s">
        <v>48</v>
      </c>
      <c r="D36" s="98" t="s">
        <v>136</v>
      </c>
      <c r="E36" s="98"/>
      <c r="F36" s="96">
        <f>F37</f>
        <v>262.5</v>
      </c>
      <c r="G36" s="99">
        <f>G37</f>
        <v>260</v>
      </c>
      <c r="H36" s="99">
        <f>H37</f>
        <v>260</v>
      </c>
    </row>
    <row r="37" spans="1:8" ht="25.5">
      <c r="A37" s="58" t="s">
        <v>65</v>
      </c>
      <c r="B37" s="98" t="s">
        <v>210</v>
      </c>
      <c r="C37" s="98" t="s">
        <v>48</v>
      </c>
      <c r="D37" s="98" t="s">
        <v>136</v>
      </c>
      <c r="E37" s="98" t="s">
        <v>76</v>
      </c>
      <c r="F37" s="28">
        <v>262.5</v>
      </c>
      <c r="G37" s="74">
        <v>260</v>
      </c>
      <c r="H37" s="74">
        <v>260</v>
      </c>
    </row>
    <row r="38" spans="1:8" ht="18.75" hidden="1" customHeight="1">
      <c r="A38" s="8" t="s">
        <v>135</v>
      </c>
      <c r="B38" s="98" t="s">
        <v>211</v>
      </c>
      <c r="C38" s="98" t="s">
        <v>48</v>
      </c>
      <c r="D38" s="98" t="s">
        <v>136</v>
      </c>
      <c r="E38" s="98"/>
      <c r="F38" s="96">
        <f>F39</f>
        <v>0</v>
      </c>
      <c r="G38" s="28"/>
      <c r="H38" s="28"/>
    </row>
    <row r="39" spans="1:8" ht="25.5" hidden="1">
      <c r="A39" s="58" t="s">
        <v>65</v>
      </c>
      <c r="B39" s="98" t="s">
        <v>211</v>
      </c>
      <c r="C39" s="98" t="s">
        <v>48</v>
      </c>
      <c r="D39" s="98" t="s">
        <v>136</v>
      </c>
      <c r="E39" s="98" t="s">
        <v>76</v>
      </c>
      <c r="F39" s="28">
        <v>0</v>
      </c>
      <c r="G39" s="28"/>
      <c r="H39" s="28"/>
    </row>
    <row r="40" spans="1:8" ht="38.25">
      <c r="A40" s="18" t="s">
        <v>232</v>
      </c>
      <c r="B40" s="94" t="s">
        <v>212</v>
      </c>
      <c r="C40" s="98"/>
      <c r="D40" s="98"/>
      <c r="E40" s="98"/>
      <c r="F40" s="100">
        <f t="shared" ref="F40:H43" si="2">F41</f>
        <v>596.9</v>
      </c>
      <c r="G40" s="100">
        <f t="shared" si="2"/>
        <v>100</v>
      </c>
      <c r="H40" s="100">
        <f t="shared" si="2"/>
        <v>100</v>
      </c>
    </row>
    <row r="41" spans="1:8" ht="27.75" customHeight="1">
      <c r="A41" s="10" t="s">
        <v>148</v>
      </c>
      <c r="B41" s="94" t="s">
        <v>212</v>
      </c>
      <c r="C41" s="98"/>
      <c r="D41" s="98"/>
      <c r="E41" s="98"/>
      <c r="F41" s="100">
        <f t="shared" si="2"/>
        <v>596.9</v>
      </c>
      <c r="G41" s="100">
        <f t="shared" si="2"/>
        <v>100</v>
      </c>
      <c r="H41" s="100">
        <f t="shared" si="2"/>
        <v>100</v>
      </c>
    </row>
    <row r="42" spans="1:8" ht="25.5" customHeight="1">
      <c r="A42" s="14" t="s">
        <v>130</v>
      </c>
      <c r="B42" s="98" t="s">
        <v>212</v>
      </c>
      <c r="C42" s="98"/>
      <c r="D42" s="98"/>
      <c r="E42" s="98"/>
      <c r="F42" s="96">
        <f t="shared" si="2"/>
        <v>596.9</v>
      </c>
      <c r="G42" s="96">
        <f t="shared" si="2"/>
        <v>100</v>
      </c>
      <c r="H42" s="96">
        <f t="shared" si="2"/>
        <v>100</v>
      </c>
    </row>
    <row r="43" spans="1:8" ht="25.5">
      <c r="A43" s="14" t="s">
        <v>139</v>
      </c>
      <c r="B43" s="98" t="s">
        <v>213</v>
      </c>
      <c r="C43" s="98" t="s">
        <v>45</v>
      </c>
      <c r="D43" s="98" t="s">
        <v>49</v>
      </c>
      <c r="E43" s="98"/>
      <c r="F43" s="96">
        <f t="shared" si="2"/>
        <v>596.9</v>
      </c>
      <c r="G43" s="96">
        <f t="shared" si="2"/>
        <v>100</v>
      </c>
      <c r="H43" s="96">
        <f t="shared" si="2"/>
        <v>100</v>
      </c>
    </row>
    <row r="44" spans="1:8" ht="25.5">
      <c r="A44" s="57" t="s">
        <v>65</v>
      </c>
      <c r="B44" s="98" t="s">
        <v>213</v>
      </c>
      <c r="C44" s="98" t="s">
        <v>45</v>
      </c>
      <c r="D44" s="98" t="s">
        <v>49</v>
      </c>
      <c r="E44" s="98" t="s">
        <v>76</v>
      </c>
      <c r="F44" s="28">
        <v>596.9</v>
      </c>
      <c r="G44" s="28">
        <v>100</v>
      </c>
      <c r="H44" s="28">
        <v>100</v>
      </c>
    </row>
    <row r="45" spans="1:8" ht="38.25">
      <c r="A45" s="10" t="s">
        <v>231</v>
      </c>
      <c r="B45" s="79" t="s">
        <v>178</v>
      </c>
      <c r="C45" s="98" t="s">
        <v>43</v>
      </c>
      <c r="D45" s="98" t="s">
        <v>114</v>
      </c>
      <c r="E45" s="98"/>
      <c r="F45" s="140">
        <v>1</v>
      </c>
      <c r="G45" s="140">
        <v>1</v>
      </c>
      <c r="H45" s="140">
        <v>5</v>
      </c>
    </row>
    <row r="46" spans="1:8" ht="40.5">
      <c r="A46" s="63" t="s">
        <v>160</v>
      </c>
      <c r="B46" s="141" t="s">
        <v>179</v>
      </c>
      <c r="C46" s="98" t="s">
        <v>43</v>
      </c>
      <c r="D46" s="98" t="s">
        <v>114</v>
      </c>
      <c r="E46" s="98"/>
      <c r="F46" s="140">
        <v>1</v>
      </c>
      <c r="G46" s="140">
        <v>1</v>
      </c>
      <c r="H46" s="140">
        <v>5</v>
      </c>
    </row>
    <row r="47" spans="1:8" ht="25.5">
      <c r="A47" s="90" t="s">
        <v>161</v>
      </c>
      <c r="B47" s="141" t="s">
        <v>207</v>
      </c>
      <c r="C47" s="98" t="s">
        <v>43</v>
      </c>
      <c r="D47" s="98" t="s">
        <v>114</v>
      </c>
      <c r="E47" s="98"/>
      <c r="F47" s="102">
        <v>1</v>
      </c>
      <c r="G47" s="102">
        <v>1</v>
      </c>
      <c r="H47" s="102">
        <f>SUM(H48)</f>
        <v>5</v>
      </c>
    </row>
    <row r="48" spans="1:8" ht="25.5">
      <c r="A48" s="90" t="s">
        <v>57</v>
      </c>
      <c r="B48" s="141" t="s">
        <v>207</v>
      </c>
      <c r="C48" s="98" t="s">
        <v>43</v>
      </c>
      <c r="D48" s="98" t="s">
        <v>114</v>
      </c>
      <c r="E48" s="98" t="s">
        <v>76</v>
      </c>
      <c r="F48" s="103" t="s">
        <v>228</v>
      </c>
      <c r="G48" s="103" t="s">
        <v>228</v>
      </c>
      <c r="H48" s="103">
        <v>5</v>
      </c>
    </row>
    <row r="49" spans="1:8">
      <c r="A49" s="39"/>
      <c r="B49" s="95"/>
      <c r="C49" s="95"/>
      <c r="D49" s="95"/>
      <c r="E49" s="95"/>
      <c r="F49" s="28"/>
      <c r="G49" s="28"/>
      <c r="H49" s="28"/>
    </row>
    <row r="50" spans="1:8">
      <c r="A50" s="24" t="s">
        <v>42</v>
      </c>
      <c r="B50" s="92"/>
      <c r="C50" s="92"/>
      <c r="D50" s="92"/>
      <c r="E50" s="92"/>
      <c r="F50" s="93">
        <f>F13+F33+F40+F45</f>
        <v>11174.199999999999</v>
      </c>
      <c r="G50" s="93">
        <f>G13+G33+G40+G45</f>
        <v>5833.9</v>
      </c>
      <c r="H50" s="93">
        <f>H13+H33+H40+H45</f>
        <v>5610.1</v>
      </c>
    </row>
    <row r="51" spans="1:8">
      <c r="B51" s="101"/>
      <c r="C51" s="101"/>
      <c r="D51" s="101"/>
      <c r="E51" s="101"/>
      <c r="F51" s="101"/>
      <c r="G51" s="101"/>
      <c r="H51" s="101"/>
    </row>
  </sheetData>
  <mergeCells count="14">
    <mergeCell ref="C1:H1"/>
    <mergeCell ref="F11:H11"/>
    <mergeCell ref="A11:A12"/>
    <mergeCell ref="B11:B12"/>
    <mergeCell ref="C11:C12"/>
    <mergeCell ref="D11:D12"/>
    <mergeCell ref="E11:E12"/>
    <mergeCell ref="A9:H9"/>
    <mergeCell ref="B2:H2"/>
    <mergeCell ref="B3:H3"/>
    <mergeCell ref="B4:H4"/>
    <mergeCell ref="B5:H5"/>
    <mergeCell ref="B7:H7"/>
    <mergeCell ref="B6:H6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6" sqref="D6"/>
    </sheetView>
  </sheetViews>
  <sheetFormatPr defaultRowHeight="15"/>
  <cols>
    <col min="1" max="1" width="45.7109375" customWidth="1"/>
    <col min="2" max="2" width="13" customWidth="1"/>
    <col min="3" max="3" width="11.42578125" customWidth="1"/>
    <col min="4" max="4" width="12.28515625" customWidth="1"/>
  </cols>
  <sheetData>
    <row r="1" spans="1:4" ht="93" customHeight="1">
      <c r="A1" s="29"/>
      <c r="B1" s="176" t="s">
        <v>289</v>
      </c>
      <c r="C1" s="176"/>
      <c r="D1" s="176"/>
    </row>
    <row r="2" spans="1:4" ht="66" customHeight="1">
      <c r="A2" s="218" t="s">
        <v>255</v>
      </c>
      <c r="B2" s="218"/>
      <c r="C2" s="218"/>
      <c r="D2" s="218"/>
    </row>
    <row r="3" spans="1:4">
      <c r="A3" s="2"/>
      <c r="B3" s="3"/>
    </row>
    <row r="4" spans="1:4">
      <c r="A4" s="219" t="s">
        <v>252</v>
      </c>
      <c r="B4" s="185" t="s">
        <v>101</v>
      </c>
      <c r="C4" s="186"/>
      <c r="D4" s="187"/>
    </row>
    <row r="5" spans="1:4">
      <c r="A5" s="220"/>
      <c r="B5" s="17" t="s">
        <v>129</v>
      </c>
      <c r="C5" s="17" t="s">
        <v>155</v>
      </c>
      <c r="D5" s="17" t="s">
        <v>159</v>
      </c>
    </row>
    <row r="6" spans="1:4" ht="51" customHeight="1">
      <c r="A6" s="8" t="s">
        <v>253</v>
      </c>
      <c r="B6" s="168">
        <v>116.2</v>
      </c>
      <c r="C6" s="165"/>
      <c r="D6" s="165"/>
    </row>
    <row r="7" spans="1:4" ht="51.75" customHeight="1">
      <c r="A7" s="167" t="s">
        <v>256</v>
      </c>
      <c r="B7" s="53">
        <v>103.7</v>
      </c>
      <c r="C7" s="165"/>
      <c r="D7" s="165"/>
    </row>
    <row r="8" spans="1:4">
      <c r="A8" s="18" t="s">
        <v>254</v>
      </c>
      <c r="B8" s="72">
        <f>SUM(B6:B7)</f>
        <v>219.9</v>
      </c>
      <c r="C8" s="166">
        <f>SUM(C6:C6)</f>
        <v>0</v>
      </c>
      <c r="D8" s="166">
        <f>SUM(D6:D6)</f>
        <v>0</v>
      </c>
    </row>
  </sheetData>
  <mergeCells count="4">
    <mergeCell ref="A2:D2"/>
    <mergeCell ref="A4:A5"/>
    <mergeCell ref="B4:D4"/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источники</vt:lpstr>
      <vt:lpstr>доходы</vt:lpstr>
      <vt:lpstr>прил 3</vt:lpstr>
      <vt:lpstr>прил 4</vt:lpstr>
      <vt:lpstr>прил 5</vt:lpstr>
      <vt:lpstr>прил 6</vt:lpstr>
      <vt:lpstr>Лист1</vt:lpstr>
      <vt:lpstr>источники!Область_печати</vt:lpstr>
      <vt:lpstr>'прил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2018-12-25T10:28:44Z</cp:lastPrinted>
  <dcterms:created xsi:type="dcterms:W3CDTF">2006-09-28T05:33:49Z</dcterms:created>
  <dcterms:modified xsi:type="dcterms:W3CDTF">2023-01-11T05:26:29Z</dcterms:modified>
</cp:coreProperties>
</file>