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5"/>
  </bookViews>
  <sheets>
    <sheet name="источники" sheetId="12" r:id="rId1"/>
    <sheet name="доходы" sheetId="1" r:id="rId2"/>
    <sheet name="прил 3" sheetId="3" r:id="rId3"/>
    <sheet name="прил 4" sheetId="4" r:id="rId4"/>
    <sheet name="прил 5" sheetId="5" r:id="rId5"/>
    <sheet name="прил 6" sheetId="10" r:id="rId6"/>
    <sheet name="1" sheetId="7" r:id="rId7"/>
  </sheets>
  <definedNames>
    <definedName name="_xlnm.Print_Area" localSheetId="0">источники!$A$6:$E$19</definedName>
    <definedName name="_xlnm.Print_Area" localSheetId="5">'прил 6'!$A$1:$H$42</definedName>
  </definedNames>
  <calcPr calcId="124519" iterate="1"/>
</workbook>
</file>

<file path=xl/calcChain.xml><?xml version="1.0" encoding="utf-8"?>
<calcChain xmlns="http://schemas.openxmlformats.org/spreadsheetml/2006/main">
  <c r="E22" i="3"/>
  <c r="D22"/>
  <c r="G59" i="4"/>
  <c r="F59"/>
  <c r="G69"/>
  <c r="F69"/>
  <c r="G61"/>
  <c r="G60" s="1"/>
  <c r="F61"/>
  <c r="F60" s="1"/>
  <c r="G56"/>
  <c r="F56"/>
  <c r="H70" i="5"/>
  <c r="G70"/>
  <c r="H68"/>
  <c r="G68"/>
  <c r="G45" l="1"/>
  <c r="F21" i="10"/>
  <c r="G21"/>
  <c r="H22"/>
  <c r="D40" i="1"/>
  <c r="E23"/>
  <c r="E22"/>
  <c r="E21"/>
  <c r="E19"/>
  <c r="E18"/>
  <c r="C42"/>
  <c r="G25" i="10"/>
  <c r="G23"/>
  <c r="G19"/>
  <c r="F19"/>
  <c r="H40"/>
  <c r="H39"/>
  <c r="H36"/>
  <c r="H31"/>
  <c r="H26"/>
  <c r="H24"/>
  <c r="H20"/>
  <c r="H18"/>
  <c r="H16"/>
  <c r="H14"/>
  <c r="H38"/>
  <c r="H37"/>
  <c r="I87" i="5"/>
  <c r="H81"/>
  <c r="H77" s="1"/>
  <c r="H76" s="1"/>
  <c r="H74"/>
  <c r="H63" s="1"/>
  <c r="I73"/>
  <c r="I72"/>
  <c r="I57"/>
  <c r="H56"/>
  <c r="H55" s="1"/>
  <c r="G56"/>
  <c r="G54" s="1"/>
  <c r="I34"/>
  <c r="I33"/>
  <c r="I93"/>
  <c r="I88"/>
  <c r="I82"/>
  <c r="I75"/>
  <c r="I71"/>
  <c r="I67"/>
  <c r="I53"/>
  <c r="I48"/>
  <c r="I47"/>
  <c r="I42"/>
  <c r="I25"/>
  <c r="I24" s="1"/>
  <c r="I23"/>
  <c r="I22"/>
  <c r="I18"/>
  <c r="H58" i="4"/>
  <c r="G57"/>
  <c r="G55" s="1"/>
  <c r="F57"/>
  <c r="F55" s="1"/>
  <c r="H56"/>
  <c r="G82"/>
  <c r="G75"/>
  <c r="G71"/>
  <c r="F71"/>
  <c r="F64" s="1"/>
  <c r="H16"/>
  <c r="H20"/>
  <c r="H21"/>
  <c r="H22"/>
  <c r="H23"/>
  <c r="H25"/>
  <c r="H28"/>
  <c r="H32"/>
  <c r="H41"/>
  <c r="H44"/>
  <c r="H49"/>
  <c r="H54"/>
  <c r="H66"/>
  <c r="H68"/>
  <c r="H72"/>
  <c r="H70"/>
  <c r="H74"/>
  <c r="H76"/>
  <c r="H81"/>
  <c r="H83"/>
  <c r="H88"/>
  <c r="H93"/>
  <c r="E29" i="3"/>
  <c r="E27"/>
  <c r="E25"/>
  <c r="E19"/>
  <c r="E17"/>
  <c r="F30"/>
  <c r="F28"/>
  <c r="F26"/>
  <c r="F24"/>
  <c r="F21"/>
  <c r="F20"/>
  <c r="F18"/>
  <c r="F16"/>
  <c r="F15"/>
  <c r="F14"/>
  <c r="F13"/>
  <c r="E12"/>
  <c r="D19"/>
  <c r="D12"/>
  <c r="E31" l="1"/>
  <c r="H55" i="4"/>
  <c r="H57"/>
  <c r="H54" i="5"/>
  <c r="G55"/>
  <c r="I56"/>
  <c r="I55"/>
  <c r="H21" i="10"/>
  <c r="F12" i="3"/>
  <c r="I54" i="5" l="1"/>
  <c r="D58" i="1"/>
  <c r="E55"/>
  <c r="E56"/>
  <c r="D32" l="1"/>
  <c r="C32"/>
  <c r="E34"/>
  <c r="D29"/>
  <c r="C29"/>
  <c r="E31"/>
  <c r="D25"/>
  <c r="C25"/>
  <c r="E27"/>
  <c r="D13"/>
  <c r="C13"/>
  <c r="E20"/>
  <c r="E17"/>
  <c r="E16"/>
  <c r="C28" l="1"/>
  <c r="D28"/>
  <c r="E59" l="1"/>
  <c r="E51"/>
  <c r="E48"/>
  <c r="E45"/>
  <c r="E43"/>
  <c r="E41"/>
  <c r="E36"/>
  <c r="E33"/>
  <c r="E30"/>
  <c r="E26"/>
  <c r="E15"/>
  <c r="E16" i="12"/>
  <c r="E19"/>
  <c r="H73" i="4" l="1"/>
  <c r="G73"/>
  <c r="D42" i="1" l="1"/>
  <c r="E15" i="12"/>
  <c r="E14" s="1"/>
  <c r="D15"/>
  <c r="D14" s="1"/>
  <c r="E18"/>
  <c r="E17" s="1"/>
  <c r="D18"/>
  <c r="D17" s="1"/>
  <c r="C15"/>
  <c r="C14" s="1"/>
  <c r="C18"/>
  <c r="C17" s="1"/>
  <c r="G79" i="5"/>
  <c r="H79"/>
  <c r="H40" i="4"/>
  <c r="H39" s="1"/>
  <c r="H38" s="1"/>
  <c r="G40"/>
  <c r="G39" s="1"/>
  <c r="G38" s="1"/>
  <c r="F40"/>
  <c r="F39" s="1"/>
  <c r="F38" s="1"/>
  <c r="E42" i="1" l="1"/>
  <c r="C13" i="12"/>
  <c r="D13"/>
  <c r="H41" i="5"/>
  <c r="G41"/>
  <c r="G40" s="1"/>
  <c r="G39" s="1"/>
  <c r="H40" l="1"/>
  <c r="I41"/>
  <c r="F15" i="4"/>
  <c r="F14" s="1"/>
  <c r="G15"/>
  <c r="G14" s="1"/>
  <c r="H15"/>
  <c r="H14" s="1"/>
  <c r="F19" i="3"/>
  <c r="H19" i="10" l="1"/>
  <c r="H39" i="5"/>
  <c r="I39" s="1"/>
  <c r="I40"/>
  <c r="F22" i="3"/>
  <c r="G46" i="5"/>
  <c r="G44" s="1"/>
  <c r="F25" i="10"/>
  <c r="H25" s="1"/>
  <c r="G35"/>
  <c r="F35"/>
  <c r="F34" s="1"/>
  <c r="F33" s="1"/>
  <c r="F32" s="1"/>
  <c r="F23"/>
  <c r="H23" s="1"/>
  <c r="G15"/>
  <c r="F15"/>
  <c r="G13"/>
  <c r="G81" i="5"/>
  <c r="I81" s="1"/>
  <c r="G74"/>
  <c r="H66"/>
  <c r="G66"/>
  <c r="H52"/>
  <c r="G52"/>
  <c r="G51" s="1"/>
  <c r="H37"/>
  <c r="G37"/>
  <c r="G35" s="1"/>
  <c r="F82" i="4"/>
  <c r="H82" s="1"/>
  <c r="F75"/>
  <c r="H75" s="1"/>
  <c r="H67"/>
  <c r="G67"/>
  <c r="F67"/>
  <c r="H53"/>
  <c r="H52" s="1"/>
  <c r="G53"/>
  <c r="G52" s="1"/>
  <c r="G51" s="1"/>
  <c r="G50" s="1"/>
  <c r="F53"/>
  <c r="F52" s="1"/>
  <c r="F51" s="1"/>
  <c r="F50" s="1"/>
  <c r="F48"/>
  <c r="F46" s="1"/>
  <c r="G48"/>
  <c r="H48"/>
  <c r="H43"/>
  <c r="G43"/>
  <c r="F43"/>
  <c r="H69" l="1"/>
  <c r="G46"/>
  <c r="G45" s="1"/>
  <c r="I74" i="5"/>
  <c r="G63"/>
  <c r="I66"/>
  <c r="I65" s="1"/>
  <c r="H15" i="10"/>
  <c r="G34"/>
  <c r="H35"/>
  <c r="H35" i="5"/>
  <c r="I35" s="1"/>
  <c r="H51"/>
  <c r="I52"/>
  <c r="I37"/>
  <c r="I38"/>
  <c r="I79"/>
  <c r="I80"/>
  <c r="H50" i="4"/>
  <c r="H51"/>
  <c r="C58" i="1"/>
  <c r="E58" s="1"/>
  <c r="G33" i="10" l="1"/>
  <c r="H34"/>
  <c r="H50" i="5"/>
  <c r="H49" s="1"/>
  <c r="I51"/>
  <c r="G30" i="10"/>
  <c r="G29" s="1"/>
  <c r="F30"/>
  <c r="F29" s="1"/>
  <c r="I70" i="5"/>
  <c r="I69" s="1"/>
  <c r="F13" i="10"/>
  <c r="G50" i="5"/>
  <c r="G49" s="1"/>
  <c r="H36"/>
  <c r="G36"/>
  <c r="G17" i="10"/>
  <c r="G12" s="1"/>
  <c r="F17"/>
  <c r="I68" i="5"/>
  <c r="G77"/>
  <c r="G76" s="1"/>
  <c r="F12" i="10" l="1"/>
  <c r="H30"/>
  <c r="G32"/>
  <c r="H32" s="1"/>
  <c r="H33"/>
  <c r="H17"/>
  <c r="H12"/>
  <c r="H13"/>
  <c r="I49" i="5"/>
  <c r="I50"/>
  <c r="I36"/>
  <c r="F28" i="10"/>
  <c r="F27" s="1"/>
  <c r="D57" i="1"/>
  <c r="C57"/>
  <c r="G28" i="10" l="1"/>
  <c r="G27" s="1"/>
  <c r="H27" s="1"/>
  <c r="H29"/>
  <c r="E57" i="1"/>
  <c r="C53"/>
  <c r="C52" s="1"/>
  <c r="D53"/>
  <c r="E53"/>
  <c r="E29"/>
  <c r="H15" i="5"/>
  <c r="H14" s="1"/>
  <c r="H20"/>
  <c r="H26"/>
  <c r="H28"/>
  <c r="H31"/>
  <c r="H64"/>
  <c r="I76"/>
  <c r="H84"/>
  <c r="H89"/>
  <c r="G15"/>
  <c r="G14" s="1"/>
  <c r="G20"/>
  <c r="G26"/>
  <c r="G28"/>
  <c r="G31"/>
  <c r="G64"/>
  <c r="G84"/>
  <c r="G83" s="1"/>
  <c r="G89"/>
  <c r="H24" i="4"/>
  <c r="H31"/>
  <c r="H30" s="1"/>
  <c r="H35"/>
  <c r="H34" s="1"/>
  <c r="H33" s="1"/>
  <c r="H65"/>
  <c r="H71"/>
  <c r="H79"/>
  <c r="G18"/>
  <c r="G24"/>
  <c r="G13"/>
  <c r="G31"/>
  <c r="G30" s="1"/>
  <c r="G29" s="1"/>
  <c r="G35"/>
  <c r="G34" s="1"/>
  <c r="G33" s="1"/>
  <c r="G42"/>
  <c r="G65"/>
  <c r="G79"/>
  <c r="G78" s="1"/>
  <c r="G85"/>
  <c r="G89"/>
  <c r="F13"/>
  <c r="F18"/>
  <c r="F24"/>
  <c r="F31"/>
  <c r="F30" s="1"/>
  <c r="F29" s="1"/>
  <c r="F35"/>
  <c r="F34" s="1"/>
  <c r="F33" s="1"/>
  <c r="F42"/>
  <c r="F37" s="1"/>
  <c r="F65"/>
  <c r="F79"/>
  <c r="F85"/>
  <c r="F84" s="1"/>
  <c r="F89"/>
  <c r="G17" i="5"/>
  <c r="H17"/>
  <c r="F86" i="4"/>
  <c r="D50" i="1"/>
  <c r="C50"/>
  <c r="C49" s="1"/>
  <c r="D44"/>
  <c r="C44"/>
  <c r="C40"/>
  <c r="E25"/>
  <c r="E13"/>
  <c r="D35"/>
  <c r="C35"/>
  <c r="D27" i="3"/>
  <c r="D17"/>
  <c r="D25"/>
  <c r="D29"/>
  <c r="H92" i="5"/>
  <c r="H91"/>
  <c r="H90"/>
  <c r="H86"/>
  <c r="H85"/>
  <c r="H78"/>
  <c r="I77"/>
  <c r="H46"/>
  <c r="H44" s="1"/>
  <c r="H45"/>
  <c r="H32"/>
  <c r="H29"/>
  <c r="H21"/>
  <c r="H16"/>
  <c r="G92" i="4"/>
  <c r="G91"/>
  <c r="G90"/>
  <c r="G87"/>
  <c r="H87"/>
  <c r="G86"/>
  <c r="H86"/>
  <c r="G80"/>
  <c r="H80"/>
  <c r="G47"/>
  <c r="H47"/>
  <c r="G27"/>
  <c r="H27"/>
  <c r="G26"/>
  <c r="H26"/>
  <c r="G19"/>
  <c r="F19"/>
  <c r="D47" i="1"/>
  <c r="D52"/>
  <c r="E52"/>
  <c r="C47"/>
  <c r="C46" s="1"/>
  <c r="F27" i="4"/>
  <c r="F26"/>
  <c r="G21" i="5"/>
  <c r="G92"/>
  <c r="G91"/>
  <c r="G90"/>
  <c r="G86"/>
  <c r="G85"/>
  <c r="G78"/>
  <c r="G43"/>
  <c r="G29"/>
  <c r="G16"/>
  <c r="F92" i="4"/>
  <c r="F91"/>
  <c r="F90"/>
  <c r="F87"/>
  <c r="F80"/>
  <c r="F45"/>
  <c r="F47"/>
  <c r="I86" i="5" l="1"/>
  <c r="I17"/>
  <c r="I46"/>
  <c r="I45" s="1"/>
  <c r="I44" s="1"/>
  <c r="H43"/>
  <c r="I21"/>
  <c r="H28" i="10"/>
  <c r="I16" i="5"/>
  <c r="I15" s="1"/>
  <c r="I14" s="1"/>
  <c r="I43"/>
  <c r="H83"/>
  <c r="I83" s="1"/>
  <c r="I84"/>
  <c r="H62"/>
  <c r="H58" s="1"/>
  <c r="I64"/>
  <c r="I63" s="1"/>
  <c r="I29"/>
  <c r="I78"/>
  <c r="I91"/>
  <c r="I89"/>
  <c r="I28"/>
  <c r="I85"/>
  <c r="I90"/>
  <c r="I92"/>
  <c r="I20"/>
  <c r="H92" i="4"/>
  <c r="H46"/>
  <c r="H91"/>
  <c r="G64"/>
  <c r="H64" s="1"/>
  <c r="H19"/>
  <c r="H18"/>
  <c r="G77"/>
  <c r="G37"/>
  <c r="H37" s="1"/>
  <c r="H42"/>
  <c r="G84"/>
  <c r="H84" s="1"/>
  <c r="H85"/>
  <c r="H89"/>
  <c r="H29"/>
  <c r="H90"/>
  <c r="H45"/>
  <c r="H13"/>
  <c r="F27" i="3"/>
  <c r="F25"/>
  <c r="F29"/>
  <c r="F17"/>
  <c r="C39" i="1"/>
  <c r="C38" s="1"/>
  <c r="C37" s="1"/>
  <c r="E40"/>
  <c r="D39"/>
  <c r="E32"/>
  <c r="E35"/>
  <c r="E28"/>
  <c r="E44"/>
  <c r="E14"/>
  <c r="D46"/>
  <c r="E46" s="1"/>
  <c r="E47"/>
  <c r="D49"/>
  <c r="E49" s="1"/>
  <c r="E50"/>
  <c r="G32" i="5"/>
  <c r="I32" s="1"/>
  <c r="I31" s="1"/>
  <c r="I30" s="1"/>
  <c r="G63" i="4"/>
  <c r="G11" i="10"/>
  <c r="F78" i="4"/>
  <c r="F77" s="1"/>
  <c r="F63"/>
  <c r="G17"/>
  <c r="G12" s="1"/>
  <c r="H19" i="5"/>
  <c r="H13" s="1"/>
  <c r="G19"/>
  <c r="G13" s="1"/>
  <c r="G62"/>
  <c r="G58" s="1"/>
  <c r="D24" i="1"/>
  <c r="D12" s="1"/>
  <c r="C24"/>
  <c r="D31" i="3"/>
  <c r="F17" i="4"/>
  <c r="F12" s="1"/>
  <c r="E39" i="1" l="1"/>
  <c r="D38"/>
  <c r="D37" s="1"/>
  <c r="G10" i="10"/>
  <c r="G42" s="1"/>
  <c r="I58" i="5"/>
  <c r="I62"/>
  <c r="I61" s="1"/>
  <c r="I60" s="1"/>
  <c r="I59" s="1"/>
  <c r="I27"/>
  <c r="I26"/>
  <c r="I13"/>
  <c r="I19"/>
  <c r="H17" i="4"/>
  <c r="H59"/>
  <c r="H63"/>
  <c r="H12"/>
  <c r="H77"/>
  <c r="H78"/>
  <c r="F31" i="3"/>
  <c r="E24" i="1"/>
  <c r="E12"/>
  <c r="E37"/>
  <c r="E38"/>
  <c r="F94" i="4"/>
  <c r="G12" i="5"/>
  <c r="C60" i="1"/>
  <c r="F11" i="10"/>
  <c r="H11" s="1"/>
  <c r="H12" i="5" l="1"/>
  <c r="H94"/>
  <c r="I12"/>
  <c r="G94"/>
  <c r="G94" i="4"/>
  <c r="H94" s="1"/>
  <c r="D60" i="1"/>
  <c r="E60" s="1"/>
  <c r="F10" i="10"/>
  <c r="F42" l="1"/>
  <c r="H42" s="1"/>
  <c r="H10"/>
  <c r="I94" i="5"/>
</calcChain>
</file>

<file path=xl/sharedStrings.xml><?xml version="1.0" encoding="utf-8"?>
<sst xmlns="http://schemas.openxmlformats.org/spreadsheetml/2006/main" count="1025" uniqueCount="272">
  <si>
    <t xml:space="preserve"> Код  бюджетной классификации  Российской  Федерации </t>
  </si>
  <si>
    <t>1 00 00000 00 0000 000</t>
  </si>
  <si>
    <t>1 01 00000 00 0000 000</t>
  </si>
  <si>
    <t>1 01 02000 01 0000 110</t>
  </si>
  <si>
    <t>Налог на доходы физических лиц</t>
  </si>
  <si>
    <t>1 06 00000 00 0000 000</t>
  </si>
  <si>
    <t>1 06 01000 00 0000 110</t>
  </si>
  <si>
    <t>Налог на имущество физических лиц</t>
  </si>
  <si>
    <t>1 06 06000 00 0000 110</t>
  </si>
  <si>
    <t>Земельный налог с организаций</t>
  </si>
  <si>
    <t>1 06 06040 00 0000 110</t>
  </si>
  <si>
    <t>Земельный налог с физических лиц</t>
  </si>
  <si>
    <t>2 00 00000 00 0000 000</t>
  </si>
  <si>
    <t>2 02 00000 00 0000 000</t>
  </si>
  <si>
    <t>Безвозмездные поступления от других бюджетов бюджетной системы Российской Федерации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</si>
  <si>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</si>
  <si>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</si>
  <si>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ВСЕГО ДОХОДОВ:</t>
  </si>
  <si>
    <t>Наименование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</si>
  <si>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</si>
  <si>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</si>
  <si>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</si>
  <si>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 - бюджетного) надзора</t>
  </si>
  <si>
    <t>Резервные фонды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</si>
  <si>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</si>
  <si>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</si>
  <si>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</si>
  <si>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</si>
  <si>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</si>
  <si>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</si>
  <si>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</si>
  <si>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</si>
  <si>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</si>
  <si>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 xml:space="preserve">Физическая культура </t>
  </si>
  <si>
    <t>ВСЕГО РАСХОДОВ</t>
  </si>
  <si>
    <t>01</t>
  </si>
  <si>
    <t>02</t>
  </si>
  <si>
    <t>04</t>
  </si>
  <si>
    <t>06</t>
  </si>
  <si>
    <t>03</t>
  </si>
  <si>
    <t>05</t>
  </si>
  <si>
    <t>08</t>
  </si>
  <si>
    <t>Обеспечение деятельности органов муниципальной власти</t>
  </si>
  <si>
    <t>Глава муниципального образования</t>
  </si>
  <si>
    <t>Расходы на обеспечение функций муниципальных  органов</t>
  </si>
  <si>
    <t>Обеспечение деятельности органов  муниципальной власти</t>
  </si>
  <si>
    <t>Расходы на обеспечение функций  муниципальных органов</t>
  </si>
  <si>
    <t>Расходы на выплату персоналу государственных (муниципальных) органов</t>
  </si>
  <si>
    <t>Иные закупки товаров, работ и услуг для обеспечения государственных (муниципальных)нужд</t>
  </si>
  <si>
    <t>Уплата налогов, сборов и иных платежей</t>
  </si>
  <si>
    <t>Расходы на обеспечение функций муниципальных органов</t>
  </si>
  <si>
    <t>Резервные средства</t>
  </si>
  <si>
    <t>Реализация  государственных (муниципальных) функций, связанных с общегосударственным управлением</t>
  </si>
  <si>
    <t>Иные закупки товаров, работ и услуг для обеспечения государственных (муниципальных) нужд</t>
  </si>
  <si>
    <t>НАЦИОНАЛЬНАЯ  БЕЗОПАСНОСТЬ И ПРАВООХРАНИТЕЛЬНАЯ ДЕЯТЕЛЬНОСТЬ</t>
  </si>
  <si>
    <t xml:space="preserve">Мероприятия по обеспечению пожарной безопасности </t>
  </si>
  <si>
    <t>Иные закупки товаров, работ и услуг для обеспечения государственных (муниципальных )  нужд</t>
  </si>
  <si>
    <t>НАЦИОНАЛЬНАЯ  ЭКОНОМИКА</t>
  </si>
  <si>
    <t>Прочие мероприятия по благоустройству</t>
  </si>
  <si>
    <t>Обеспечение деятельности муниципальных учреждений</t>
  </si>
  <si>
    <t>СОЦИАЛЬНАЯ  ПОЛИТИКА</t>
  </si>
  <si>
    <t>Дополнительное пенсионное обеспечение</t>
  </si>
  <si>
    <t>Иные выплаты населению</t>
  </si>
  <si>
    <t>240</t>
  </si>
  <si>
    <t>ФИЗИЧЕСКАЯ КУЛЬТУРА И СПОРТ</t>
  </si>
  <si>
    <t>Расходы  на выплаты персоналу   государственных (муниципальных) органов</t>
  </si>
  <si>
    <t>Мероприятия в области физической культуры и спорта</t>
  </si>
  <si>
    <t>Резервные фонды исполнительных органов муниципальной власти</t>
  </si>
  <si>
    <t>Обеспечение реализации мероприятий органов муниципальной власти</t>
  </si>
  <si>
    <t>Расходы на обеспечение деятельности (оказание услуг) муниципальных  учреждений культуры</t>
  </si>
  <si>
    <t>Расходы на обеспечение деятельности (оказание услуг) муниципальных учреждений культуры</t>
  </si>
  <si>
    <t>Резервные фонды органов местных администраций</t>
  </si>
  <si>
    <t>Наименование кода  доходов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</si>
  <si>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</si>
  <si>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</si>
  <si>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</si>
  <si>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892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</si>
  <si>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</si>
  <si>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</si>
  <si>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</si>
  <si>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Дотации бюджетам сельских поселений на поддержку мер по обеспечению сбалансированности бюджетов</t>
  </si>
  <si>
    <t>540</t>
  </si>
  <si>
    <t>Наименование целевой программы</t>
  </si>
  <si>
    <t>Жилищно-коммунальное хозяйство</t>
  </si>
  <si>
    <t>Код</t>
  </si>
  <si>
    <t>Наименование кода группы, подгруппы, статьи, подстатьи, элемента,вида источников финансирования дефицита бюджета, кода классификации операции сектора муниципального управления, относящихся к источникам финансирования дефицита поселения</t>
  </si>
  <si>
    <t>Изменение остатков средств на счетах по учету средств бюджета</t>
  </si>
  <si>
    <t>Источники внутреннего финансирования дефицита бюджета</t>
  </si>
  <si>
    <t>2 02 15002 10 0000 150</t>
  </si>
  <si>
    <t>2 02 29999 10 0000 150</t>
  </si>
  <si>
    <t>2 02 40014 10 0000 150</t>
  </si>
  <si>
    <t>2 07 05030 10 0000 150</t>
  </si>
  <si>
    <t>829 01 05 00 00 00 0000 000</t>
  </si>
  <si>
    <t>829 01 05 02 01 10 0000 510</t>
  </si>
  <si>
    <t>829 01 05 02 01 10 0000 610</t>
  </si>
  <si>
    <t>829 01 00 00 00 00 0000 000</t>
  </si>
  <si>
    <t>829</t>
  </si>
  <si>
    <t>Полномочия по ведению бухгалтерского (бюджетного) учета и составлению отчетности</t>
  </si>
  <si>
    <t>13</t>
  </si>
  <si>
    <t>120</t>
  </si>
  <si>
    <t>Другие общегосударственные вопросы</t>
  </si>
  <si>
    <t>Администрация  сельского поселения Сямженское</t>
  </si>
  <si>
    <t>ИТОГО РАСХОДОВ</t>
  </si>
  <si>
    <t xml:space="preserve">Уличное освещение </t>
  </si>
  <si>
    <t>Прочие мероприятия по уличному освещению</t>
  </si>
  <si>
    <t>2 02 10000 00 0000 150</t>
  </si>
  <si>
    <t>2 02 15002 00 0000 150</t>
  </si>
  <si>
    <t>2 02 20000 00 0000 150</t>
  </si>
  <si>
    <t>2 02 29999 00 0000 150</t>
  </si>
  <si>
    <t>2 02 30000 00 0000 150</t>
  </si>
  <si>
    <t>2 02 40000 00 0000 150</t>
  </si>
  <si>
    <t>2 02 40014 00 0000 150</t>
  </si>
  <si>
    <t>Сельское хозяйство и рыболовство</t>
  </si>
  <si>
    <t>Реализация мероприятий по организации благоустройства территории сельского поселения</t>
  </si>
  <si>
    <t>2 07 00000 00 0000 150</t>
  </si>
  <si>
    <t>Прочие безвозмездные поступления</t>
  </si>
  <si>
    <t>2 07 05000 00 0000 150</t>
  </si>
  <si>
    <t xml:space="preserve">Реализация проекта "Народный бюджет" </t>
  </si>
  <si>
    <t>10</t>
  </si>
  <si>
    <t>Осуществление переданных полномочий</t>
  </si>
  <si>
    <t>Осуществление переданных полномочий за счет средств единой субвенции</t>
  </si>
  <si>
    <t>Проведение мероприятий "Предотвращение распространения сорного растения борщевик Сосновского"</t>
  </si>
  <si>
    <t xml:space="preserve">Мероприятия на реализацию расходных обязательств в части обеспечения выплаты заработной платы работникам муниципальных учреждений </t>
  </si>
  <si>
    <t>2 02 15009 00 0000 150</t>
  </si>
  <si>
    <t>2 02 15009 10 0000 150</t>
  </si>
  <si>
    <t>Дотации бюджетам сельских поселений на частичную компенсацию дополнительных расходов на повышение оплаты труда работникам бюджетной сферы и иные цели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</si>
  <si>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</si>
  <si>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1 06 06030 10 0000 110</t>
  </si>
  <si>
    <t>1 11 00000 00 0000 120</t>
  </si>
  <si>
    <t>Осуществление полномочий по ведению бухгалтерского (бюджетного) учёта и составлению отчетности</t>
  </si>
  <si>
    <t>Национальная экономика</t>
  </si>
  <si>
    <t>2 02 16001 00 0000 150</t>
  </si>
  <si>
    <t>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</si>
  <si>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</si>
  <si>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2 02 36900 00 0000 150</t>
  </si>
  <si>
    <t>2 02 36900 10 0000 150</t>
  </si>
  <si>
    <t>Единая субвенция местным бюджетам из бюджета субъекта Российской Федерации</t>
  </si>
  <si>
    <t>Защита населения и территории от черезвычайныхз ситуаций природного и техногенного характера, пожарная безопасность</t>
  </si>
  <si>
    <t>Расходы  на выплату персоналу   государственных (муниципальных) органов</t>
  </si>
  <si>
    <t>Основное мероприятие "Организационная и информационная поддержка малого предпринимательства"</t>
  </si>
  <si>
    <t>Мероприятия по содействию участия субъектов малого и среднего предпринимательства в публичных мероприятиях</t>
  </si>
  <si>
    <t>91 0 00 00000</t>
  </si>
  <si>
    <t>91 0 00 00191</t>
  </si>
  <si>
    <t>91 0 00 00190</t>
  </si>
  <si>
    <t>91 0 00 70030</t>
  </si>
  <si>
    <t>73 0 00 00000</t>
  </si>
  <si>
    <t>73 0 00 72310</t>
  </si>
  <si>
    <t>97 0 00 00000</t>
  </si>
  <si>
    <t>97 0 00 83030</t>
  </si>
  <si>
    <t>06 0 00 00000</t>
  </si>
  <si>
    <t>06 0 01 00000</t>
  </si>
  <si>
    <t>829 01 05 00 00 00 0000 500</t>
  </si>
  <si>
    <t>Увеличение остатков средств бюджетов</t>
  </si>
  <si>
    <t>Увеличение прочих остатков денежных средств бюджетов</t>
  </si>
  <si>
    <t>829 01 05 02 01 00 0000 510</t>
  </si>
  <si>
    <t>829 01 05 00 00 00 0000 600</t>
  </si>
  <si>
    <t>Уменьшение остатков средств бюджетов</t>
  </si>
  <si>
    <t>829 01 05 02 01 00 0000 610</t>
  </si>
  <si>
    <t>Уменьшение прочих остатков денежных средств бюджетов</t>
  </si>
  <si>
    <t>НАЛОГОВЫЕ И НЕНАЛОГОВЫЕ ДОХОДЫ</t>
  </si>
  <si>
    <t>НАЛОГИ НА ПРИБЫЛЬ, ДОХОДЫ</t>
  </si>
  <si>
    <t>НАЛОГИ НА ИМУЩЕСТВО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</si>
  <si>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</si>
  <si>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</si>
  <si>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</si>
  <si>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Защита населения и территории от чрезвычайных ситуаций природного и техногенного характера, пожарная безопасность</t>
  </si>
  <si>
    <t>КУЛЬТУРА И  КИНЕМАТОГРАФИЯ</t>
  </si>
  <si>
    <t>70 0 00 00000</t>
  </si>
  <si>
    <t>70 0 50 00000</t>
  </si>
  <si>
    <t>06 0 01 20450</t>
  </si>
  <si>
    <t>97 0 00 0000</t>
  </si>
  <si>
    <t>04 0 00 00000</t>
  </si>
  <si>
    <t>04 0 00 21020</t>
  </si>
  <si>
    <t>05 0 00 00000</t>
  </si>
  <si>
    <t>05 0 00 S1400</t>
  </si>
  <si>
    <t>03 0 00 00000</t>
  </si>
  <si>
    <t>03 0 00 S1090</t>
  </si>
  <si>
    <t>03 0 00 25010</t>
  </si>
  <si>
    <t>03 0 00 L5552</t>
  </si>
  <si>
    <t>03 0 00 25050</t>
  </si>
  <si>
    <t>03 0 00 S2270</t>
  </si>
  <si>
    <t>79 0 00 00000</t>
  </si>
  <si>
    <t>79 0 00 01590</t>
  </si>
  <si>
    <t>97 0 00 83010</t>
  </si>
  <si>
    <t>78 0 00 00000</t>
  </si>
  <si>
    <t>78 0 00 20600</t>
  </si>
  <si>
    <t>Основное мероприятие "Организационная и информацион-ная поддержка малого предпринимательства"</t>
  </si>
  <si>
    <t>1,0</t>
  </si>
  <si>
    <t>Муниципальная программа "Развитие субъектов малого и среднего предпринимательства в сельском поселении Сямженское на 2021-2024 годы"</t>
  </si>
  <si>
    <t>Муниципальная программа "Борьба с борщевиком Сосновского на территории сельского поселения Сямженское на 2020-2024 годы"</t>
  </si>
  <si>
    <t>Муниципальная программа "Обеспечение пожарной безопасности на территории сельского поселения Сямженское на 2020-2024 годы"</t>
  </si>
  <si>
    <t>Муниципальная программа "Благоустройство территории сельского поселения Сямженское на 2020-2024 годы"</t>
  </si>
  <si>
    <t>Дотации бюджетам на поддержку мер по обеспечению сбалансированности бюджетов</t>
  </si>
  <si>
    <t>Дотации бюджетам сельских поселений на выравнивание бюджетной обеспеченности из бюджетов муниципальных районов</t>
  </si>
  <si>
    <t>Единая субвенция бюджетам сельских поселений из бюджета субъекта Российской Федерации</t>
  </si>
  <si>
    <t>Прочие безвозмездные поступления в бюджеты сельских поселений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</si>
  <si>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</si>
  <si>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 сельских  поселений</t>
  </si>
  <si>
    <t>Утверждено                                                                      (тыс.руб.)</t>
  </si>
  <si>
    <t xml:space="preserve">Исполнено </t>
  </si>
  <si>
    <t>% исполнения</t>
  </si>
  <si>
    <t>св. 100 %</t>
  </si>
  <si>
    <t>сумма (тыс.руб.)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</si>
  <si>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0"/>
        <color indexed="8"/>
        <rFont val="Times New Roman"/>
        <family val="1"/>
        <charset val="204"/>
      </rPr>
      <t>1</t>
    </r>
    <r>
      <rPr>
        <sz val="10"/>
        <color indexed="8"/>
        <rFont val="Times New Roman"/>
        <family val="1"/>
        <charset val="204"/>
      </rPr>
      <t xml:space="preserve"> и 228 Налогового кодекса Российской Федерации (сумма платежа)</t>
    </r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</si>
  <si>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0"/>
        <color indexed="8"/>
        <rFont val="Times New Roman"/>
        <family val="1"/>
        <charset val="204"/>
      </rPr>
      <t>1</t>
    </r>
    <r>
      <rPr>
        <sz val="10"/>
        <color indexed="8"/>
        <rFont val="Times New Roman"/>
        <family val="1"/>
        <charset val="204"/>
      </rPr>
      <t xml:space="preserve"> и 228 Налогового кодекса Российской Федерации (пени по соответствующему платежу)</t>
    </r>
  </si>
  <si>
    <t>1 01 02010 01 1000 110</t>
  </si>
  <si>
    <t>1 01 02010 01 2100 110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</si>
  <si>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0"/>
        <color indexed="8"/>
        <rFont val="Times New Roman"/>
        <family val="1"/>
        <charset val="204"/>
      </rPr>
      <t>1</t>
    </r>
    <r>
      <rPr>
        <sz val="10"/>
        <color indexed="8"/>
        <rFont val="Times New Roman"/>
        <family val="1"/>
        <charset val="204"/>
      </rPr>
      <t xml:space="preserve"> и 228 Налогового кодекса Российской Федерации (штрафы по соответствующему платежу согласно законодательству РФ)</t>
    </r>
  </si>
  <si>
    <t>1 01 02010 01 3000 110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</si>
  <si>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</si>
  <si>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1 01 02030 01 1000 110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</si>
  <si>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</si>
  <si>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</si>
  <si>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1 06 01030 10 2100 110</t>
  </si>
  <si>
    <t>1 06 01030 10 1000 110</t>
  </si>
  <si>
    <t>Земельный налог с организаций, обладающих земельным участком, расположенным в границах сельских поселений (сумма платежа)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</si>
  <si>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</si>
  <si>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1 06 06033 10 1000 110</t>
  </si>
  <si>
    <t>1 06 06033 10 2100 110</t>
  </si>
  <si>
    <t>Земельный налог с физических лиц, обладающих земельным участком, расположенным в границах сельских поселений (сумма платежа)</t>
  </si>
  <si>
    <t>1 06 06043 10 1000 110</t>
  </si>
  <si>
    <t>Земельный налог с физических лиц, обладающих земельным участком, расположенным в границах сельских поселений (пени по соответсвующему платежу)</t>
  </si>
  <si>
    <t>1 06 06043 10 2100 110</t>
  </si>
  <si>
    <t>1 11 01050 10 0000 120</t>
  </si>
  <si>
    <t>Доходы в виде прибыли, приходящейся на доли в уставных (скаладочных) капиталах хозяйственных товариществ и обществ, или дивидендов по акциям, принадлежащим сельским поселениям</t>
  </si>
  <si>
    <t>РЗ</t>
  </si>
  <si>
    <t>ПЗ</t>
  </si>
  <si>
    <t>% исполнено</t>
  </si>
  <si>
    <t>09</t>
  </si>
  <si>
    <t>Дорожное хозяйство (Дорожные фонды)</t>
  </si>
  <si>
    <t>КЦСР</t>
  </si>
  <si>
    <t>ВР</t>
  </si>
  <si>
    <t>78 0 00 0000</t>
  </si>
  <si>
    <t>Выполнение работ по содержанию автомобильных дорог и искусственных сооружений</t>
  </si>
  <si>
    <t>78 0 00 41310</t>
  </si>
  <si>
    <t>ГРБС</t>
  </si>
  <si>
    <t>к решению Представительного Собрания</t>
  </si>
  <si>
    <t>Приложение № 2</t>
  </si>
  <si>
    <t>Сямженского муниципального округа</t>
  </si>
  <si>
    <t xml:space="preserve">Приложение № 3                                                                                                                                                                </t>
  </si>
  <si>
    <t xml:space="preserve">Приложение № 4                                                                                                   </t>
  </si>
  <si>
    <t xml:space="preserve">Приложение № 5                                                                                                          </t>
  </si>
  <si>
    <t xml:space="preserve">                   Приложение № 6                                                                             </t>
  </si>
  <si>
    <t>Исполнение бюджетных ассигнований на реализацию муниципальных программ                                                               сельского поселения Сямженское за 2022 год</t>
  </si>
  <si>
    <t>Утверждено на 2022 год       Сумма (тыс.руб.)</t>
  </si>
  <si>
    <t>Исполнено за 2022 год</t>
  </si>
  <si>
    <t>Исполнение бюджетных ассигнований в ведомственной структуре расходов бюджета сельского поселения Сямженское  за 2022 год</t>
  </si>
  <si>
    <t>Исполнение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сельского поселения Сямженское                                                                                     за 2022 год</t>
  </si>
  <si>
    <t>Утверждено на 2022 год</t>
  </si>
  <si>
    <t>1 01 02010 01 4000 110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</si>
  <si>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</si>
  <si>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1 01 02020 01 1000 110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</si>
  <si>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</si>
  <si>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1 01 02030 01 2100 110</t>
  </si>
  <si>
    <t>1 01 02030 01 3000 110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</si>
  <si>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</si>
  <si>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</si>
  <si>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1 01 02080 01 1000 110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</si>
  <si>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</si>
  <si>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Исполнение по источникам внутреннего финансирования дефицита бюджета сельского поселения Сямженское за 2022 год</t>
  </si>
  <si>
    <t>03 0 00 S3350</t>
  </si>
  <si>
    <t>Реализация мероприятий на обустройство систем уличного освещения</t>
  </si>
  <si>
    <t>Жилищное хозяйство</t>
  </si>
  <si>
    <t>Реализация мероприятий в сфере жилищного хозяйства</t>
  </si>
  <si>
    <t>78 0 00 25100</t>
  </si>
  <si>
    <t>03000S3350</t>
  </si>
  <si>
    <t>92,6</t>
  </si>
  <si>
    <t>Исполнение бюджетных ассигнований по разделам, подразделам классификации расходов бюджета                                             за 2022 год</t>
  </si>
  <si>
    <t>Исполнение доходов бюджета сельского поселения Сямженское                                                                                                                                                                                                                                                                  за 2022 год, формируемый за счёт налоговых и неналоговых доходов,                                                                                                           а также безвозмездных поступлений</t>
  </si>
  <si>
    <t>Приложение №1</t>
  </si>
  <si>
    <t>Вологодской области  от 06.06.2023 № 147</t>
  </si>
  <si>
    <t>Вологодской области от 06.06.2023 № 147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</si>
</sst>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2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0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/>
    <xf numFmtId="0" fontId="2" fillId="0" borderId="0" xfId="0" applyFont="1" applyBorder="1" applyAlignment="1">
      <alignment horizontal="right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4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11" fillId="0" borderId="0" xfId="0" applyFont="1"/>
    <xf numFmtId="0" fontId="13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wrapText="1"/>
    </xf>
    <xf numFmtId="0" fontId="2" fillId="0" borderId="0" xfId="0" applyFont="1" applyAlignment="1">
      <alignment horizontal="right" vertical="top" wrapText="1"/>
    </xf>
    <xf numFmtId="0" fontId="0" fillId="0" borderId="1" xfId="0" applyBorder="1"/>
    <xf numFmtId="0" fontId="8" fillId="0" borderId="1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14" fillId="0" borderId="0" xfId="0" applyFont="1"/>
    <xf numFmtId="0" fontId="2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8" fillId="0" borderId="0" xfId="0" applyFont="1"/>
    <xf numFmtId="0" fontId="8" fillId="0" borderId="1" xfId="0" applyFont="1" applyBorder="1" applyAlignment="1">
      <alignment horizontal="left" vertical="top" wrapText="1"/>
    </xf>
    <xf numFmtId="0" fontId="2" fillId="0" borderId="0" xfId="0" applyFont="1" applyBorder="1"/>
    <xf numFmtId="0" fontId="0" fillId="0" borderId="6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4" fillId="0" borderId="0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2" fillId="0" borderId="1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19" fillId="0" borderId="0" xfId="0" applyFont="1"/>
    <xf numFmtId="0" fontId="19" fillId="0" borderId="0" xfId="0" applyFont="1" applyBorder="1"/>
    <xf numFmtId="0" fontId="16" fillId="0" borderId="0" xfId="0" applyFont="1"/>
    <xf numFmtId="0" fontId="16" fillId="0" borderId="0" xfId="0" applyFont="1" applyBorder="1"/>
    <xf numFmtId="2" fontId="4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16" fillId="0" borderId="1" xfId="0" applyFont="1" applyBorder="1" applyAlignment="1">
      <alignment wrapText="1"/>
    </xf>
    <xf numFmtId="49" fontId="2" fillId="0" borderId="1" xfId="0" applyNumberFormat="1" applyFont="1" applyBorder="1"/>
    <xf numFmtId="0" fontId="2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right"/>
    </xf>
    <xf numFmtId="165" fontId="20" fillId="0" borderId="1" xfId="0" applyNumberFormat="1" applyFont="1" applyBorder="1" applyAlignment="1">
      <alignment horizontal="right"/>
    </xf>
    <xf numFmtId="165" fontId="20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20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 applyProtection="1">
      <alignment vertical="top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164" fontId="8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164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64" fontId="4" fillId="0" borderId="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1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49" fontId="2" fillId="0" borderId="1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C4" sqref="C4:E4"/>
    </sheetView>
  </sheetViews>
  <sheetFormatPr defaultRowHeight="15"/>
  <cols>
    <col min="1" max="1" width="28.7109375" customWidth="1"/>
    <col min="2" max="2" width="30.85546875" customWidth="1"/>
    <col min="3" max="3" width="13" customWidth="1"/>
    <col min="4" max="4" width="13.42578125" customWidth="1"/>
    <col min="5" max="5" width="10.42578125" customWidth="1"/>
  </cols>
  <sheetData>
    <row r="1" spans="1:5">
      <c r="C1" s="166" t="s">
        <v>269</v>
      </c>
      <c r="D1" s="166"/>
      <c r="E1" s="166"/>
    </row>
    <row r="2" spans="1:5">
      <c r="C2" s="166" t="s">
        <v>236</v>
      </c>
      <c r="D2" s="166"/>
      <c r="E2" s="166"/>
    </row>
    <row r="3" spans="1:5">
      <c r="C3" s="166" t="s">
        <v>238</v>
      </c>
      <c r="D3" s="166"/>
      <c r="E3" s="166"/>
    </row>
    <row r="4" spans="1:5">
      <c r="C4" s="166" t="s">
        <v>270</v>
      </c>
      <c r="D4" s="166"/>
      <c r="E4" s="166"/>
    </row>
    <row r="5" spans="1:5">
      <c r="C5" s="167"/>
      <c r="D5" s="167"/>
      <c r="E5" s="167"/>
    </row>
    <row r="6" spans="1:5" ht="12.75" customHeight="1">
      <c r="C6" s="26"/>
      <c r="D6" s="26"/>
      <c r="E6" s="26"/>
    </row>
    <row r="7" spans="1:5" ht="42.75" customHeight="1">
      <c r="A7" s="169" t="s">
        <v>259</v>
      </c>
      <c r="B7" s="169"/>
      <c r="C7" s="169"/>
      <c r="D7" s="169"/>
      <c r="E7" s="169"/>
    </row>
    <row r="8" spans="1:5" ht="21" customHeight="1">
      <c r="A8" s="25"/>
      <c r="B8" s="25"/>
      <c r="C8" s="25"/>
      <c r="D8" s="25"/>
      <c r="E8" s="25"/>
    </row>
    <row r="9" spans="1:5" ht="84.75" customHeight="1">
      <c r="A9" s="168" t="s">
        <v>84</v>
      </c>
      <c r="B9" s="168" t="s">
        <v>85</v>
      </c>
      <c r="C9" s="170" t="s">
        <v>198</v>
      </c>
      <c r="D9" s="172" t="s">
        <v>199</v>
      </c>
      <c r="E9" s="174" t="s">
        <v>200</v>
      </c>
    </row>
    <row r="10" spans="1:5" ht="47.25" customHeight="1">
      <c r="A10" s="168"/>
      <c r="B10" s="168"/>
      <c r="C10" s="171"/>
      <c r="D10" s="173"/>
      <c r="E10" s="175"/>
    </row>
    <row r="11" spans="1:5" ht="12.75" customHeight="1">
      <c r="A11" s="106">
        <v>1</v>
      </c>
      <c r="B11" s="106">
        <v>2</v>
      </c>
      <c r="C11" s="125">
        <v>3</v>
      </c>
      <c r="D11" s="126">
        <v>4</v>
      </c>
      <c r="E11" s="110">
        <v>5</v>
      </c>
    </row>
    <row r="12" spans="1:5" ht="36" customHeight="1">
      <c r="A12" s="59" t="s">
        <v>95</v>
      </c>
      <c r="B12" s="59" t="s">
        <v>87</v>
      </c>
      <c r="C12" s="116">
        <v>20.399999999999999</v>
      </c>
      <c r="D12" s="121">
        <v>75</v>
      </c>
      <c r="E12" s="114" t="s">
        <v>201</v>
      </c>
    </row>
    <row r="13" spans="1:5" ht="39" customHeight="1">
      <c r="A13" s="59" t="s">
        <v>92</v>
      </c>
      <c r="B13" s="59" t="s">
        <v>86</v>
      </c>
      <c r="C13" s="155">
        <f>C14+C18</f>
        <v>-20.400000000001455</v>
      </c>
      <c r="D13" s="155">
        <f>D14+D18</f>
        <v>-75</v>
      </c>
      <c r="E13" s="113"/>
    </row>
    <row r="14" spans="1:5" ht="27.75" customHeight="1">
      <c r="A14" s="60" t="s">
        <v>151</v>
      </c>
      <c r="B14" s="60" t="s">
        <v>152</v>
      </c>
      <c r="C14" s="154">
        <f t="shared" ref="C14:E15" si="0">SUM(C15)</f>
        <v>-19440.5</v>
      </c>
      <c r="D14" s="154">
        <f t="shared" si="0"/>
        <v>-19495.099999999999</v>
      </c>
      <c r="E14" s="116">
        <f t="shared" si="0"/>
        <v>100.28085697384326</v>
      </c>
    </row>
    <row r="15" spans="1:5" ht="36.75" customHeight="1">
      <c r="A15" s="60" t="s">
        <v>154</v>
      </c>
      <c r="B15" s="60" t="s">
        <v>153</v>
      </c>
      <c r="C15" s="154">
        <f t="shared" si="0"/>
        <v>-19440.5</v>
      </c>
      <c r="D15" s="154">
        <f t="shared" si="0"/>
        <v>-19495.099999999999</v>
      </c>
      <c r="E15" s="116">
        <f t="shared" si="0"/>
        <v>100.28085697384326</v>
      </c>
    </row>
    <row r="16" spans="1:5" ht="42.75" customHeight="1">
      <c r="A16" s="60" t="s">
        <v>93</v>
      </c>
      <c r="B16" s="99" t="s">
        <v>196</v>
      </c>
      <c r="C16" s="154">
        <v>-19440.5</v>
      </c>
      <c r="D16" s="82">
        <v>-19495.099999999999</v>
      </c>
      <c r="E16" s="115">
        <f t="shared" ref="E16" si="1">D16/C16*100</f>
        <v>100.28085697384326</v>
      </c>
    </row>
    <row r="17" spans="1:5" ht="36.75" customHeight="1">
      <c r="A17" s="60" t="s">
        <v>155</v>
      </c>
      <c r="B17" s="60" t="s">
        <v>156</v>
      </c>
      <c r="C17" s="154">
        <f t="shared" ref="C17:E18" si="2">SUM(C18)</f>
        <v>19420.099999999999</v>
      </c>
      <c r="D17" s="154">
        <f t="shared" si="2"/>
        <v>19420.099999999999</v>
      </c>
      <c r="E17" s="116">
        <f t="shared" si="2"/>
        <v>100</v>
      </c>
    </row>
    <row r="18" spans="1:5" ht="36.75" customHeight="1">
      <c r="A18" s="60" t="s">
        <v>157</v>
      </c>
      <c r="B18" s="60" t="s">
        <v>158</v>
      </c>
      <c r="C18" s="154">
        <f t="shared" si="2"/>
        <v>19420.099999999999</v>
      </c>
      <c r="D18" s="154">
        <f t="shared" si="2"/>
        <v>19420.099999999999</v>
      </c>
      <c r="E18" s="116">
        <f t="shared" si="2"/>
        <v>100</v>
      </c>
    </row>
    <row r="19" spans="1:5" ht="40.5" customHeight="1">
      <c r="A19" s="58" t="s">
        <v>94</v>
      </c>
      <c r="B19" s="99" t="s">
        <v>197</v>
      </c>
      <c r="C19" s="154">
        <v>19420.099999999999</v>
      </c>
      <c r="D19" s="82">
        <v>19420.099999999999</v>
      </c>
      <c r="E19" s="115">
        <f t="shared" ref="E19" si="3">D19/C19*100</f>
        <v>100</v>
      </c>
    </row>
  </sheetData>
  <mergeCells count="11">
    <mergeCell ref="A9:A10"/>
    <mergeCell ref="B9:B10"/>
    <mergeCell ref="A7:E7"/>
    <mergeCell ref="C9:C10"/>
    <mergeCell ref="D9:D10"/>
    <mergeCell ref="E9:E10"/>
    <mergeCell ref="C1:E1"/>
    <mergeCell ref="C2:E2"/>
    <mergeCell ref="C3:E3"/>
    <mergeCell ref="C4:E4"/>
    <mergeCell ref="C5:E5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1"/>
  <sheetViews>
    <sheetView workbookViewId="0">
      <selection activeCell="C4" sqref="C4:E4"/>
    </sheetView>
  </sheetViews>
  <sheetFormatPr defaultRowHeight="15"/>
  <cols>
    <col min="1" max="1" width="24.140625" customWidth="1"/>
    <col min="2" max="2" width="47.42578125" customWidth="1"/>
    <col min="3" max="3" width="13.140625" customWidth="1"/>
    <col min="4" max="4" width="10.28515625" customWidth="1"/>
    <col min="5" max="5" width="10.42578125" customWidth="1"/>
  </cols>
  <sheetData>
    <row r="1" spans="1:5">
      <c r="C1" s="180" t="s">
        <v>237</v>
      </c>
      <c r="D1" s="180"/>
      <c r="E1" s="180"/>
    </row>
    <row r="2" spans="1:5">
      <c r="C2" s="166" t="s">
        <v>236</v>
      </c>
      <c r="D2" s="166"/>
      <c r="E2" s="166"/>
    </row>
    <row r="3" spans="1:5">
      <c r="C3" s="166" t="s">
        <v>238</v>
      </c>
      <c r="D3" s="166"/>
      <c r="E3" s="166"/>
    </row>
    <row r="4" spans="1:5" ht="14.25" customHeight="1">
      <c r="A4" s="1"/>
      <c r="C4" s="166" t="s">
        <v>271</v>
      </c>
      <c r="D4" s="166"/>
      <c r="E4" s="166"/>
    </row>
    <row r="5" spans="1:5" ht="33.75" hidden="1" customHeight="1">
      <c r="A5" s="1"/>
      <c r="B5" s="26"/>
      <c r="C5" s="26"/>
      <c r="D5" s="26"/>
      <c r="E5" s="26"/>
    </row>
    <row r="6" spans="1:5" ht="12" customHeight="1">
      <c r="A6" s="1"/>
      <c r="B6" s="29"/>
      <c r="C6" s="29"/>
    </row>
    <row r="7" spans="1:5" ht="48.75" customHeight="1">
      <c r="A7" s="179" t="s">
        <v>268</v>
      </c>
      <c r="B7" s="179"/>
      <c r="C7" s="179"/>
      <c r="D7" s="179"/>
      <c r="E7" s="179"/>
    </row>
    <row r="8" spans="1:5">
      <c r="A8" s="2"/>
      <c r="B8" s="2"/>
      <c r="C8" s="3"/>
    </row>
    <row r="9" spans="1:5" ht="33" customHeight="1">
      <c r="A9" s="177" t="s">
        <v>0</v>
      </c>
      <c r="B9" s="177" t="s">
        <v>72</v>
      </c>
      <c r="C9" s="46" t="s">
        <v>248</v>
      </c>
      <c r="D9" s="174" t="s">
        <v>245</v>
      </c>
      <c r="E9" s="174" t="s">
        <v>200</v>
      </c>
    </row>
    <row r="10" spans="1:5" ht="38.25" customHeight="1">
      <c r="A10" s="178"/>
      <c r="B10" s="178"/>
      <c r="C10" s="30" t="s">
        <v>202</v>
      </c>
      <c r="D10" s="181"/>
      <c r="E10" s="181"/>
    </row>
    <row r="11" spans="1:5" ht="15" customHeight="1">
      <c r="A11" s="12">
        <v>1</v>
      </c>
      <c r="B11" s="12">
        <v>2</v>
      </c>
      <c r="C11" s="12">
        <v>3</v>
      </c>
      <c r="D11" s="47">
        <v>4</v>
      </c>
      <c r="E11" s="47">
        <v>5</v>
      </c>
    </row>
    <row r="12" spans="1:5" ht="21" customHeight="1">
      <c r="A12" s="85" t="s">
        <v>1</v>
      </c>
      <c r="B12" s="10" t="s">
        <v>159</v>
      </c>
      <c r="C12" s="65">
        <v>4031.2</v>
      </c>
      <c r="D12" s="65">
        <f>D13+D24+D35</f>
        <v>4085.9</v>
      </c>
      <c r="E12" s="117">
        <f t="shared" ref="E12:E51" si="0">D12/C12*100</f>
        <v>101.35691605477277</v>
      </c>
    </row>
    <row r="13" spans="1:5" ht="23.25" customHeight="1">
      <c r="A13" s="85" t="s">
        <v>2</v>
      </c>
      <c r="B13" s="10" t="s">
        <v>160</v>
      </c>
      <c r="C13" s="65">
        <f>C14</f>
        <v>1608.2</v>
      </c>
      <c r="D13" s="65">
        <f>D14</f>
        <v>1632.6</v>
      </c>
      <c r="E13" s="117">
        <f t="shared" si="0"/>
        <v>101.51722422584255</v>
      </c>
    </row>
    <row r="14" spans="1:5" ht="21.75" customHeight="1">
      <c r="A14" s="46" t="s">
        <v>3</v>
      </c>
      <c r="B14" s="9" t="s">
        <v>4</v>
      </c>
      <c r="C14" s="66">
        <v>1608.2</v>
      </c>
      <c r="D14" s="66">
        <v>1632.6</v>
      </c>
      <c r="E14" s="158">
        <f t="shared" si="0"/>
        <v>101.51722422584255</v>
      </c>
    </row>
    <row r="15" spans="1:5" ht="79.5">
      <c r="A15" s="46" t="s">
        <v>205</v>
      </c>
      <c r="B15" s="19" t="s">
        <v>203</v>
      </c>
      <c r="C15" s="118">
        <v>1576.7</v>
      </c>
      <c r="D15" s="47">
        <v>1597.4</v>
      </c>
      <c r="E15" s="158">
        <f t="shared" si="0"/>
        <v>101.31286864971143</v>
      </c>
    </row>
    <row r="16" spans="1:5" ht="79.5">
      <c r="A16" s="46" t="s">
        <v>206</v>
      </c>
      <c r="B16" s="19" t="s">
        <v>204</v>
      </c>
      <c r="C16" s="118">
        <v>0.2</v>
      </c>
      <c r="D16" s="47">
        <v>0.2</v>
      </c>
      <c r="E16" s="158">
        <f t="shared" si="0"/>
        <v>100</v>
      </c>
    </row>
    <row r="17" spans="1:5" ht="92.25">
      <c r="A17" s="46" t="s">
        <v>208</v>
      </c>
      <c r="B17" s="19" t="s">
        <v>207</v>
      </c>
      <c r="C17" s="118">
        <v>1</v>
      </c>
      <c r="D17" s="119">
        <v>1</v>
      </c>
      <c r="E17" s="158">
        <f t="shared" si="0"/>
        <v>100</v>
      </c>
    </row>
    <row r="18" spans="1:5" ht="76.5">
      <c r="A18" s="46" t="s">
        <v>249</v>
      </c>
      <c r="B18" s="19" t="s">
        <v>250</v>
      </c>
      <c r="C18" s="118">
        <v>1.5</v>
      </c>
      <c r="D18" s="47">
        <v>5</v>
      </c>
      <c r="E18" s="158">
        <f t="shared" si="0"/>
        <v>333.33333333333337</v>
      </c>
    </row>
    <row r="19" spans="1:5" ht="128.25" customHeight="1">
      <c r="A19" s="46" t="s">
        <v>251</v>
      </c>
      <c r="B19" s="19" t="s">
        <v>252</v>
      </c>
      <c r="C19" s="118">
        <v>-0.2</v>
      </c>
      <c r="D19" s="47">
        <v>-0.2</v>
      </c>
      <c r="E19" s="158">
        <f t="shared" si="0"/>
        <v>100</v>
      </c>
    </row>
    <row r="20" spans="1:5" ht="39" customHeight="1">
      <c r="A20" s="46" t="s">
        <v>210</v>
      </c>
      <c r="B20" s="19" t="s">
        <v>209</v>
      </c>
      <c r="C20" s="118">
        <v>27.6</v>
      </c>
      <c r="D20" s="47">
        <v>27.6</v>
      </c>
      <c r="E20" s="158">
        <f t="shared" si="0"/>
        <v>100</v>
      </c>
    </row>
    <row r="21" spans="1:5" ht="52.5" customHeight="1">
      <c r="A21" s="46" t="s">
        <v>253</v>
      </c>
      <c r="B21" s="19" t="s">
        <v>255</v>
      </c>
      <c r="C21" s="118">
        <v>0.1</v>
      </c>
      <c r="D21" s="47">
        <v>0.1</v>
      </c>
      <c r="E21" s="158">
        <f t="shared" si="0"/>
        <v>100</v>
      </c>
    </row>
    <row r="22" spans="1:5" ht="75.75" customHeight="1">
      <c r="A22" s="46" t="s">
        <v>254</v>
      </c>
      <c r="B22" s="19" t="s">
        <v>256</v>
      </c>
      <c r="C22" s="118">
        <v>0.1</v>
      </c>
      <c r="D22" s="47">
        <v>0.1</v>
      </c>
      <c r="E22" s="158">
        <f t="shared" si="0"/>
        <v>100</v>
      </c>
    </row>
    <row r="23" spans="1:5" ht="118.5" customHeight="1">
      <c r="A23" s="46" t="s">
        <v>257</v>
      </c>
      <c r="B23" s="19" t="s">
        <v>258</v>
      </c>
      <c r="C23" s="118">
        <v>1.2</v>
      </c>
      <c r="D23" s="47">
        <v>1.2</v>
      </c>
      <c r="E23" s="158">
        <f t="shared" si="0"/>
        <v>100</v>
      </c>
    </row>
    <row r="24" spans="1:5" ht="21" customHeight="1">
      <c r="A24" s="85" t="s">
        <v>5</v>
      </c>
      <c r="B24" s="10" t="s">
        <v>161</v>
      </c>
      <c r="C24" s="65">
        <f>C25+C28</f>
        <v>2416.8000000000002</v>
      </c>
      <c r="D24" s="65">
        <f>D25+D28</f>
        <v>2447.1000000000004</v>
      </c>
      <c r="E24" s="117">
        <f t="shared" si="0"/>
        <v>101.2537239324727</v>
      </c>
    </row>
    <row r="25" spans="1:5" ht="22.5" customHeight="1">
      <c r="A25" s="46" t="s">
        <v>6</v>
      </c>
      <c r="B25" s="9" t="s">
        <v>7</v>
      </c>
      <c r="C25" s="118">
        <f>SUM(C26:C27)</f>
        <v>1024.8</v>
      </c>
      <c r="D25" s="118">
        <f>SUM(D26:D27)</f>
        <v>1036.6000000000001</v>
      </c>
      <c r="E25" s="117">
        <f t="shared" si="0"/>
        <v>101.15144418423108</v>
      </c>
    </row>
    <row r="26" spans="1:5" ht="51">
      <c r="A26" s="46" t="s">
        <v>214</v>
      </c>
      <c r="B26" s="109" t="s">
        <v>211</v>
      </c>
      <c r="C26" s="118">
        <v>1020.8</v>
      </c>
      <c r="D26" s="47">
        <v>1032.4000000000001</v>
      </c>
      <c r="E26" s="117">
        <f t="shared" si="0"/>
        <v>101.13636363636364</v>
      </c>
    </row>
    <row r="27" spans="1:5" ht="51">
      <c r="A27" s="46" t="s">
        <v>213</v>
      </c>
      <c r="B27" s="109" t="s">
        <v>212</v>
      </c>
      <c r="C27" s="118">
        <v>4</v>
      </c>
      <c r="D27" s="47">
        <v>4.2</v>
      </c>
      <c r="E27" s="117">
        <f t="shared" si="0"/>
        <v>105</v>
      </c>
    </row>
    <row r="28" spans="1:5" ht="22.5" customHeight="1">
      <c r="A28" s="46" t="s">
        <v>8</v>
      </c>
      <c r="B28" s="61" t="s">
        <v>162</v>
      </c>
      <c r="C28" s="65">
        <f>C29+C32</f>
        <v>1392</v>
      </c>
      <c r="D28" s="65">
        <f>D29+D32</f>
        <v>1410.5</v>
      </c>
      <c r="E28" s="117">
        <f t="shared" si="0"/>
        <v>101.32902298850574</v>
      </c>
    </row>
    <row r="29" spans="1:5" ht="22.5" customHeight="1">
      <c r="A29" s="46" t="s">
        <v>127</v>
      </c>
      <c r="B29" s="9" t="s">
        <v>9</v>
      </c>
      <c r="C29" s="66">
        <f>SUM(C30:C31)</f>
        <v>645.1</v>
      </c>
      <c r="D29" s="66">
        <f>SUM(D30:D31)</f>
        <v>659.30000000000007</v>
      </c>
      <c r="E29" s="117">
        <f t="shared" si="0"/>
        <v>102.20120911486592</v>
      </c>
    </row>
    <row r="30" spans="1:5" ht="38.25">
      <c r="A30" s="46" t="s">
        <v>217</v>
      </c>
      <c r="B30" s="109" t="s">
        <v>215</v>
      </c>
      <c r="C30" s="66">
        <v>641.4</v>
      </c>
      <c r="D30" s="17">
        <v>655.6</v>
      </c>
      <c r="E30" s="117">
        <f t="shared" si="0"/>
        <v>102.2139070782663</v>
      </c>
    </row>
    <row r="31" spans="1:5" ht="39.75" customHeight="1">
      <c r="A31" s="46" t="s">
        <v>218</v>
      </c>
      <c r="B31" s="109" t="s">
        <v>216</v>
      </c>
      <c r="C31" s="118">
        <v>3.7</v>
      </c>
      <c r="D31" s="119">
        <v>3.7</v>
      </c>
      <c r="E31" s="117">
        <f t="shared" si="0"/>
        <v>100</v>
      </c>
    </row>
    <row r="32" spans="1:5" ht="22.5" customHeight="1">
      <c r="A32" s="46" t="s">
        <v>10</v>
      </c>
      <c r="B32" s="9" t="s">
        <v>11</v>
      </c>
      <c r="C32" s="66">
        <f>SUM(C33:C34)</f>
        <v>746.9</v>
      </c>
      <c r="D32" s="66">
        <f>SUM(D33:D34)</f>
        <v>751.2</v>
      </c>
      <c r="E32" s="117">
        <f t="shared" si="0"/>
        <v>100.57571294684698</v>
      </c>
    </row>
    <row r="33" spans="1:5" ht="38.25">
      <c r="A33" s="46" t="s">
        <v>220</v>
      </c>
      <c r="B33" s="109" t="s">
        <v>219</v>
      </c>
      <c r="C33" s="118">
        <v>744.9</v>
      </c>
      <c r="D33" s="119">
        <v>749.1</v>
      </c>
      <c r="E33" s="117">
        <f t="shared" si="0"/>
        <v>100.56383407168748</v>
      </c>
    </row>
    <row r="34" spans="1:5" ht="39" customHeight="1">
      <c r="A34" s="46" t="s">
        <v>222</v>
      </c>
      <c r="B34" s="109" t="s">
        <v>221</v>
      </c>
      <c r="C34" s="118">
        <v>2</v>
      </c>
      <c r="D34" s="47">
        <v>2.1</v>
      </c>
      <c r="E34" s="117">
        <f t="shared" si="0"/>
        <v>105</v>
      </c>
    </row>
    <row r="35" spans="1:5" ht="38.25">
      <c r="A35" s="85" t="s">
        <v>128</v>
      </c>
      <c r="B35" s="10" t="s">
        <v>163</v>
      </c>
      <c r="C35" s="120">
        <f>C36</f>
        <v>6.2</v>
      </c>
      <c r="D35" s="120">
        <f>D36</f>
        <v>6.2</v>
      </c>
      <c r="E35" s="117">
        <f t="shared" si="0"/>
        <v>100</v>
      </c>
    </row>
    <row r="36" spans="1:5" ht="51">
      <c r="A36" s="46" t="s">
        <v>223</v>
      </c>
      <c r="B36" s="109" t="s">
        <v>224</v>
      </c>
      <c r="C36" s="118">
        <v>6.2</v>
      </c>
      <c r="D36" s="47">
        <v>6.2</v>
      </c>
      <c r="E36" s="117">
        <f t="shared" si="0"/>
        <v>100</v>
      </c>
    </row>
    <row r="37" spans="1:5" ht="26.25" customHeight="1">
      <c r="A37" s="85" t="s">
        <v>12</v>
      </c>
      <c r="B37" s="10" t="s">
        <v>164</v>
      </c>
      <c r="C37" s="65">
        <f>C38+C57</f>
        <v>15409.300000000001</v>
      </c>
      <c r="D37" s="65">
        <f>D38+D57</f>
        <v>15409.2</v>
      </c>
      <c r="E37" s="117">
        <f t="shared" si="0"/>
        <v>99.9993510412543</v>
      </c>
    </row>
    <row r="38" spans="1:5" ht="25.5">
      <c r="A38" s="85" t="s">
        <v>13</v>
      </c>
      <c r="B38" s="10" t="s">
        <v>14</v>
      </c>
      <c r="C38" s="65">
        <f>C39+C46+C49+C55</f>
        <v>15255.800000000001</v>
      </c>
      <c r="D38" s="65">
        <f>D39+D46+D49+D55</f>
        <v>15255.7</v>
      </c>
      <c r="E38" s="117">
        <f t="shared" si="0"/>
        <v>99.999344511595595</v>
      </c>
    </row>
    <row r="39" spans="1:5" ht="25.5">
      <c r="A39" s="85" t="s">
        <v>105</v>
      </c>
      <c r="B39" s="10" t="s">
        <v>77</v>
      </c>
      <c r="C39" s="65">
        <f>C40+C44+C42</f>
        <v>10997.1</v>
      </c>
      <c r="D39" s="65">
        <f>D40+D44+D42</f>
        <v>10997.1</v>
      </c>
      <c r="E39" s="117">
        <f t="shared" si="0"/>
        <v>100</v>
      </c>
    </row>
    <row r="40" spans="1:5" ht="25.5">
      <c r="A40" s="46" t="s">
        <v>106</v>
      </c>
      <c r="B40" s="100" t="s">
        <v>192</v>
      </c>
      <c r="C40" s="118">
        <f>C41</f>
        <v>9363.6</v>
      </c>
      <c r="D40" s="118">
        <f>D41</f>
        <v>9363.6</v>
      </c>
      <c r="E40" s="117">
        <f t="shared" si="0"/>
        <v>100</v>
      </c>
    </row>
    <row r="41" spans="1:5" ht="25.5">
      <c r="A41" s="46" t="s">
        <v>88</v>
      </c>
      <c r="B41" s="52" t="s">
        <v>80</v>
      </c>
      <c r="C41" s="118">
        <v>9363.6</v>
      </c>
      <c r="D41" s="47">
        <v>9363.6</v>
      </c>
      <c r="E41" s="117">
        <f t="shared" si="0"/>
        <v>100</v>
      </c>
    </row>
    <row r="42" spans="1:5" ht="38.25">
      <c r="A42" s="46" t="s">
        <v>123</v>
      </c>
      <c r="B42" s="100" t="s">
        <v>126</v>
      </c>
      <c r="C42" s="118">
        <f>C43</f>
        <v>1108.9000000000001</v>
      </c>
      <c r="D42" s="118">
        <f>D43</f>
        <v>1108.9000000000001</v>
      </c>
      <c r="E42" s="117">
        <f t="shared" si="0"/>
        <v>100</v>
      </c>
    </row>
    <row r="43" spans="1:5" ht="51">
      <c r="A43" s="46" t="s">
        <v>124</v>
      </c>
      <c r="B43" s="100" t="s">
        <v>125</v>
      </c>
      <c r="C43" s="118">
        <v>1108.9000000000001</v>
      </c>
      <c r="D43" s="47">
        <v>1108.9000000000001</v>
      </c>
      <c r="E43" s="117">
        <f t="shared" si="0"/>
        <v>100</v>
      </c>
    </row>
    <row r="44" spans="1:5" ht="43.5" customHeight="1">
      <c r="A44" s="46" t="s">
        <v>131</v>
      </c>
      <c r="B44" s="101" t="s">
        <v>133</v>
      </c>
      <c r="C44" s="118">
        <f>C45</f>
        <v>524.6</v>
      </c>
      <c r="D44" s="118">
        <f>D45</f>
        <v>524.6</v>
      </c>
      <c r="E44" s="117">
        <f t="shared" si="0"/>
        <v>100</v>
      </c>
    </row>
    <row r="45" spans="1:5" ht="38.25">
      <c r="A45" s="46" t="s">
        <v>132</v>
      </c>
      <c r="B45" s="100" t="s">
        <v>193</v>
      </c>
      <c r="C45" s="118">
        <v>524.6</v>
      </c>
      <c r="D45" s="47">
        <v>524.6</v>
      </c>
      <c r="E45" s="117">
        <f t="shared" si="0"/>
        <v>100</v>
      </c>
    </row>
    <row r="46" spans="1:5" ht="25.5">
      <c r="A46" s="85" t="s">
        <v>107</v>
      </c>
      <c r="B46" s="10" t="s">
        <v>73</v>
      </c>
      <c r="C46" s="65">
        <f t="shared" ref="C46:D47" si="1">C47</f>
        <v>4060.1</v>
      </c>
      <c r="D46" s="65">
        <f t="shared" si="1"/>
        <v>4060</v>
      </c>
      <c r="E46" s="117">
        <f t="shared" si="0"/>
        <v>99.997537006477671</v>
      </c>
    </row>
    <row r="47" spans="1:5" ht="22.5" customHeight="1">
      <c r="A47" s="46" t="s">
        <v>108</v>
      </c>
      <c r="B47" s="9" t="s">
        <v>74</v>
      </c>
      <c r="C47" s="66">
        <f t="shared" si="1"/>
        <v>4060.1</v>
      </c>
      <c r="D47" s="66">
        <f t="shared" si="1"/>
        <v>4060</v>
      </c>
      <c r="E47" s="117">
        <f t="shared" si="0"/>
        <v>99.997537006477671</v>
      </c>
    </row>
    <row r="48" spans="1:5" ht="24.75" customHeight="1">
      <c r="A48" s="46" t="s">
        <v>89</v>
      </c>
      <c r="B48" s="9" t="s">
        <v>75</v>
      </c>
      <c r="C48" s="66">
        <v>4060.1</v>
      </c>
      <c r="D48" s="17">
        <v>4060</v>
      </c>
      <c r="E48" s="117">
        <f t="shared" si="0"/>
        <v>99.997537006477671</v>
      </c>
    </row>
    <row r="49" spans="1:5" ht="25.5">
      <c r="A49" s="85" t="s">
        <v>109</v>
      </c>
      <c r="B49" s="10" t="s">
        <v>78</v>
      </c>
      <c r="C49" s="65">
        <f t="shared" ref="C49:D50" si="2">C50</f>
        <v>2</v>
      </c>
      <c r="D49" s="65">
        <f t="shared" si="2"/>
        <v>2</v>
      </c>
      <c r="E49" s="117">
        <f t="shared" si="0"/>
        <v>100</v>
      </c>
    </row>
    <row r="50" spans="1:5" ht="29.25" customHeight="1">
      <c r="A50" s="46" t="s">
        <v>134</v>
      </c>
      <c r="B50" s="103" t="s">
        <v>136</v>
      </c>
      <c r="C50" s="66">
        <f t="shared" si="2"/>
        <v>2</v>
      </c>
      <c r="D50" s="66">
        <f t="shared" si="2"/>
        <v>2</v>
      </c>
      <c r="E50" s="117">
        <f t="shared" si="0"/>
        <v>100</v>
      </c>
    </row>
    <row r="51" spans="1:5" ht="30.75" customHeight="1">
      <c r="A51" s="46" t="s">
        <v>135</v>
      </c>
      <c r="B51" s="102" t="s">
        <v>194</v>
      </c>
      <c r="C51" s="66">
        <v>2</v>
      </c>
      <c r="D51" s="17">
        <v>2</v>
      </c>
      <c r="E51" s="117">
        <f t="shared" si="0"/>
        <v>100</v>
      </c>
    </row>
    <row r="52" spans="1:5" ht="0.75" hidden="1" customHeight="1">
      <c r="A52" s="85" t="s">
        <v>110</v>
      </c>
      <c r="B52" s="10" t="s">
        <v>15</v>
      </c>
      <c r="C52" s="65">
        <f t="shared" ref="C52:E52" si="3">C53</f>
        <v>0</v>
      </c>
      <c r="D52" s="65">
        <f t="shared" si="3"/>
        <v>0</v>
      </c>
      <c r="E52" s="65">
        <f t="shared" si="3"/>
        <v>0</v>
      </c>
    </row>
    <row r="53" spans="1:5" ht="51" hidden="1">
      <c r="A53" s="46" t="s">
        <v>111</v>
      </c>
      <c r="B53" s="9" t="s">
        <v>16</v>
      </c>
      <c r="C53" s="66">
        <f>C54</f>
        <v>0</v>
      </c>
      <c r="D53" s="66">
        <f>D54</f>
        <v>0</v>
      </c>
      <c r="E53" s="66">
        <f>E54</f>
        <v>0</v>
      </c>
    </row>
    <row r="54" spans="1:5" ht="63.75" hidden="1">
      <c r="A54" s="46" t="s">
        <v>90</v>
      </c>
      <c r="B54" s="9" t="s">
        <v>79</v>
      </c>
      <c r="C54" s="66"/>
      <c r="D54" s="17"/>
      <c r="E54" s="17"/>
    </row>
    <row r="55" spans="1:5">
      <c r="A55" s="85" t="s">
        <v>110</v>
      </c>
      <c r="B55" s="10" t="s">
        <v>15</v>
      </c>
      <c r="C55" s="65">
        <v>196.6</v>
      </c>
      <c r="D55" s="63">
        <v>196.6</v>
      </c>
      <c r="E55" s="117">
        <f t="shared" ref="E55:E60" si="4">D55/C55*100</f>
        <v>100</v>
      </c>
    </row>
    <row r="56" spans="1:5" ht="66.75" customHeight="1">
      <c r="A56" s="46" t="s">
        <v>90</v>
      </c>
      <c r="B56" s="109" t="s">
        <v>79</v>
      </c>
      <c r="C56" s="122">
        <v>196.6</v>
      </c>
      <c r="D56" s="17">
        <v>196.6</v>
      </c>
      <c r="E56" s="117">
        <f t="shared" si="4"/>
        <v>100</v>
      </c>
    </row>
    <row r="57" spans="1:5" ht="21.75" customHeight="1">
      <c r="A57" s="85" t="s">
        <v>114</v>
      </c>
      <c r="B57" s="10" t="s">
        <v>115</v>
      </c>
      <c r="C57" s="65">
        <f t="shared" ref="C57:D58" si="5">C58</f>
        <v>153.5</v>
      </c>
      <c r="D57" s="65">
        <f t="shared" si="5"/>
        <v>153.5</v>
      </c>
      <c r="E57" s="117">
        <f t="shared" si="4"/>
        <v>100</v>
      </c>
    </row>
    <row r="58" spans="1:5" ht="25.5" customHeight="1">
      <c r="A58" s="46" t="s">
        <v>116</v>
      </c>
      <c r="B58" s="42" t="s">
        <v>115</v>
      </c>
      <c r="C58" s="66">
        <f t="shared" si="5"/>
        <v>153.5</v>
      </c>
      <c r="D58" s="66">
        <f t="shared" si="5"/>
        <v>153.5</v>
      </c>
      <c r="E58" s="117">
        <f t="shared" si="4"/>
        <v>100</v>
      </c>
    </row>
    <row r="59" spans="1:5" ht="29.25" customHeight="1">
      <c r="A59" s="46" t="s">
        <v>91</v>
      </c>
      <c r="B59" s="102" t="s">
        <v>195</v>
      </c>
      <c r="C59" s="66">
        <v>153.5</v>
      </c>
      <c r="D59" s="17">
        <v>153.5</v>
      </c>
      <c r="E59" s="117">
        <f t="shared" si="4"/>
        <v>100</v>
      </c>
    </row>
    <row r="60" spans="1:5" ht="21.75" customHeight="1">
      <c r="A60" s="176" t="s">
        <v>17</v>
      </c>
      <c r="B60" s="176"/>
      <c r="C60" s="65">
        <f>C12+C37</f>
        <v>19440.5</v>
      </c>
      <c r="D60" s="65">
        <f>D12+D37</f>
        <v>19495.100000000002</v>
      </c>
      <c r="E60" s="117">
        <f t="shared" si="4"/>
        <v>100.28085697384329</v>
      </c>
    </row>
    <row r="61" spans="1:5">
      <c r="A61" s="31"/>
      <c r="B61" s="31"/>
      <c r="C61" s="31"/>
      <c r="D61" s="31"/>
      <c r="E61" s="31"/>
    </row>
  </sheetData>
  <mergeCells count="10">
    <mergeCell ref="A60:B60"/>
    <mergeCell ref="A9:A10"/>
    <mergeCell ref="B9:B10"/>
    <mergeCell ref="A7:E7"/>
    <mergeCell ref="C1:E1"/>
    <mergeCell ref="D9:D10"/>
    <mergeCell ref="E9:E10"/>
    <mergeCell ref="C2:E2"/>
    <mergeCell ref="C3:E3"/>
    <mergeCell ref="C4:E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D13" sqref="D13"/>
    </sheetView>
  </sheetViews>
  <sheetFormatPr defaultRowHeight="15"/>
  <cols>
    <col min="1" max="1" width="57.5703125" customWidth="1"/>
    <col min="2" max="2" width="7.28515625" customWidth="1"/>
    <col min="3" max="3" width="8" customWidth="1"/>
    <col min="4" max="4" width="11" customWidth="1"/>
    <col min="5" max="6" width="10.28515625" customWidth="1"/>
  </cols>
  <sheetData>
    <row r="1" spans="1:6" ht="15" customHeight="1">
      <c r="A1" s="2"/>
      <c r="B1" s="180" t="s">
        <v>239</v>
      </c>
      <c r="C1" s="180"/>
      <c r="D1" s="180"/>
      <c r="E1" s="180"/>
      <c r="F1" s="180"/>
    </row>
    <row r="2" spans="1:6" ht="15" customHeight="1">
      <c r="A2" s="2"/>
      <c r="B2" s="180" t="s">
        <v>236</v>
      </c>
      <c r="C2" s="180"/>
      <c r="D2" s="180"/>
      <c r="E2" s="180"/>
      <c r="F2" s="180"/>
    </row>
    <row r="3" spans="1:6" ht="15" customHeight="1">
      <c r="A3" s="2"/>
      <c r="B3" s="180" t="s">
        <v>238</v>
      </c>
      <c r="C3" s="180"/>
      <c r="D3" s="180"/>
      <c r="E3" s="180"/>
      <c r="F3" s="180"/>
    </row>
    <row r="4" spans="1:6" ht="15" customHeight="1">
      <c r="A4" s="2"/>
      <c r="B4" s="180" t="s">
        <v>271</v>
      </c>
      <c r="C4" s="180"/>
      <c r="D4" s="180"/>
      <c r="E4" s="180"/>
      <c r="F4" s="180"/>
    </row>
    <row r="5" spans="1:6" ht="27" customHeight="1">
      <c r="A5" s="2"/>
      <c r="B5" s="29"/>
      <c r="C5" s="29"/>
      <c r="D5" s="26"/>
      <c r="E5" s="26"/>
      <c r="F5" s="26"/>
    </row>
    <row r="6" spans="1:6" ht="27.75" hidden="1" customHeight="1">
      <c r="A6" s="2"/>
      <c r="B6" s="29"/>
      <c r="C6" s="29"/>
      <c r="D6" s="26"/>
      <c r="E6" s="26"/>
      <c r="F6" s="26"/>
    </row>
    <row r="7" spans="1:6" ht="31.5" customHeight="1">
      <c r="A7" s="183" t="s">
        <v>267</v>
      </c>
      <c r="B7" s="183"/>
      <c r="C7" s="183"/>
      <c r="D7" s="183"/>
      <c r="E7" s="183"/>
      <c r="F7" s="183"/>
    </row>
    <row r="8" spans="1:6">
      <c r="A8" s="2"/>
      <c r="B8" s="2"/>
      <c r="C8" s="2"/>
      <c r="D8" s="3"/>
    </row>
    <row r="9" spans="1:6" ht="15" customHeight="1">
      <c r="A9" s="182" t="s">
        <v>18</v>
      </c>
      <c r="B9" s="182" t="s">
        <v>225</v>
      </c>
      <c r="C9" s="182" t="s">
        <v>226</v>
      </c>
      <c r="D9" s="184" t="s">
        <v>244</v>
      </c>
      <c r="E9" s="174" t="s">
        <v>245</v>
      </c>
      <c r="F9" s="174" t="s">
        <v>227</v>
      </c>
    </row>
    <row r="10" spans="1:6" ht="42.75" customHeight="1">
      <c r="A10" s="182"/>
      <c r="B10" s="182"/>
      <c r="C10" s="182"/>
      <c r="D10" s="185"/>
      <c r="E10" s="181"/>
      <c r="F10" s="181"/>
    </row>
    <row r="11" spans="1:6" ht="12" customHeight="1">
      <c r="A11" s="107">
        <v>1</v>
      </c>
      <c r="B11" s="107">
        <v>2</v>
      </c>
      <c r="C11" s="107">
        <v>3</v>
      </c>
      <c r="D11" s="123">
        <v>4</v>
      </c>
      <c r="E11" s="111">
        <v>5</v>
      </c>
      <c r="F11" s="124">
        <v>6</v>
      </c>
    </row>
    <row r="12" spans="1:6">
      <c r="A12" s="10" t="s">
        <v>19</v>
      </c>
      <c r="B12" s="129" t="s">
        <v>35</v>
      </c>
      <c r="C12" s="129"/>
      <c r="D12" s="65">
        <f>D13+D14+D15+D16</f>
        <v>5948.5</v>
      </c>
      <c r="E12" s="65">
        <f>E13+E14+E15+E16</f>
        <v>5948.5</v>
      </c>
      <c r="F12" s="127">
        <f t="shared" ref="F12:F31" si="0">E12/D12*100</f>
        <v>100</v>
      </c>
    </row>
    <row r="13" spans="1:6" ht="31.5" customHeight="1">
      <c r="A13" s="9" t="s">
        <v>20</v>
      </c>
      <c r="B13" s="130" t="s">
        <v>35</v>
      </c>
      <c r="C13" s="130" t="s">
        <v>36</v>
      </c>
      <c r="D13" s="118">
        <v>981.8</v>
      </c>
      <c r="E13" s="118">
        <v>981.8</v>
      </c>
      <c r="F13" s="128">
        <f t="shared" si="0"/>
        <v>100</v>
      </c>
    </row>
    <row r="14" spans="1:6" ht="38.25">
      <c r="A14" s="9" t="s">
        <v>21</v>
      </c>
      <c r="B14" s="130" t="s">
        <v>35</v>
      </c>
      <c r="C14" s="130" t="s">
        <v>37</v>
      </c>
      <c r="D14" s="118">
        <v>4359.8999999999996</v>
      </c>
      <c r="E14" s="118">
        <v>4359.8999999999996</v>
      </c>
      <c r="F14" s="128">
        <f t="shared" si="0"/>
        <v>100</v>
      </c>
    </row>
    <row r="15" spans="1:6" ht="31.5" customHeight="1">
      <c r="A15" s="9" t="s">
        <v>22</v>
      </c>
      <c r="B15" s="130" t="s">
        <v>35</v>
      </c>
      <c r="C15" s="130" t="s">
        <v>38</v>
      </c>
      <c r="D15" s="118">
        <v>152.1</v>
      </c>
      <c r="E15" s="118">
        <v>152.1</v>
      </c>
      <c r="F15" s="128">
        <f t="shared" si="0"/>
        <v>100</v>
      </c>
    </row>
    <row r="16" spans="1:6" ht="25.5" customHeight="1">
      <c r="A16" s="8" t="s">
        <v>100</v>
      </c>
      <c r="B16" s="130" t="s">
        <v>35</v>
      </c>
      <c r="C16" s="130" t="s">
        <v>98</v>
      </c>
      <c r="D16" s="118">
        <v>454.7</v>
      </c>
      <c r="E16" s="118">
        <v>454.7</v>
      </c>
      <c r="F16" s="128">
        <f t="shared" si="0"/>
        <v>100</v>
      </c>
    </row>
    <row r="17" spans="1:6" ht="25.5">
      <c r="A17" s="10" t="s">
        <v>24</v>
      </c>
      <c r="B17" s="129" t="s">
        <v>39</v>
      </c>
      <c r="C17" s="129"/>
      <c r="D17" s="120">
        <f>D18</f>
        <v>262.5</v>
      </c>
      <c r="E17" s="120">
        <f>E18</f>
        <v>262.5</v>
      </c>
      <c r="F17" s="127">
        <f t="shared" si="0"/>
        <v>100</v>
      </c>
    </row>
    <row r="18" spans="1:6" ht="38.25" customHeight="1">
      <c r="A18" s="61" t="s">
        <v>165</v>
      </c>
      <c r="B18" s="130" t="s">
        <v>39</v>
      </c>
      <c r="C18" s="130">
        <v>10</v>
      </c>
      <c r="D18" s="118">
        <v>262.5</v>
      </c>
      <c r="E18" s="118">
        <v>262.5</v>
      </c>
      <c r="F18" s="128">
        <f t="shared" si="0"/>
        <v>100</v>
      </c>
    </row>
    <row r="19" spans="1:6">
      <c r="A19" s="10" t="s">
        <v>26</v>
      </c>
      <c r="B19" s="129" t="s">
        <v>37</v>
      </c>
      <c r="C19" s="129"/>
      <c r="D19" s="120">
        <f>SUM(D20:D21)</f>
        <v>713.1</v>
      </c>
      <c r="E19" s="120">
        <f>SUM(E20:E21)</f>
        <v>713.1</v>
      </c>
      <c r="F19" s="127">
        <f t="shared" si="0"/>
        <v>100</v>
      </c>
    </row>
    <row r="20" spans="1:6" ht="24" customHeight="1">
      <c r="A20" s="41" t="s">
        <v>112</v>
      </c>
      <c r="B20" s="130" t="s">
        <v>37</v>
      </c>
      <c r="C20" s="130" t="s">
        <v>40</v>
      </c>
      <c r="D20" s="118">
        <v>596.9</v>
      </c>
      <c r="E20" s="118">
        <v>596.9</v>
      </c>
      <c r="F20" s="128">
        <f t="shared" si="0"/>
        <v>100</v>
      </c>
    </row>
    <row r="21" spans="1:6" ht="27" customHeight="1">
      <c r="A21" s="109" t="s">
        <v>229</v>
      </c>
      <c r="B21" s="130" t="s">
        <v>37</v>
      </c>
      <c r="C21" s="130" t="s">
        <v>228</v>
      </c>
      <c r="D21" s="118">
        <v>116.2</v>
      </c>
      <c r="E21" s="118">
        <v>116.2</v>
      </c>
      <c r="F21" s="128">
        <f t="shared" si="0"/>
        <v>100</v>
      </c>
    </row>
    <row r="22" spans="1:6">
      <c r="A22" s="10" t="s">
        <v>27</v>
      </c>
      <c r="B22" s="129" t="s">
        <v>40</v>
      </c>
      <c r="C22" s="129"/>
      <c r="D22" s="120">
        <f>D24+D23</f>
        <v>10294.299999999999</v>
      </c>
      <c r="E22" s="120">
        <f>E24+E23</f>
        <v>10294.299999999999</v>
      </c>
      <c r="F22" s="127">
        <f t="shared" si="0"/>
        <v>100</v>
      </c>
    </row>
    <row r="23" spans="1:6">
      <c r="A23" s="162" t="s">
        <v>262</v>
      </c>
      <c r="B23" s="161" t="s">
        <v>40</v>
      </c>
      <c r="C23" s="161" t="s">
        <v>35</v>
      </c>
      <c r="D23" s="66">
        <v>80.5</v>
      </c>
      <c r="E23" s="118">
        <v>80.5</v>
      </c>
      <c r="F23" s="128">
        <v>100</v>
      </c>
    </row>
    <row r="24" spans="1:6" ht="23.25" customHeight="1">
      <c r="A24" s="9" t="s">
        <v>28</v>
      </c>
      <c r="B24" s="130" t="s">
        <v>40</v>
      </c>
      <c r="C24" s="130" t="s">
        <v>39</v>
      </c>
      <c r="D24" s="118">
        <v>10213.799999999999</v>
      </c>
      <c r="E24" s="118">
        <v>10213.799999999999</v>
      </c>
      <c r="F24" s="128">
        <f t="shared" si="0"/>
        <v>100</v>
      </c>
    </row>
    <row r="25" spans="1:6">
      <c r="A25" s="10" t="s">
        <v>166</v>
      </c>
      <c r="B25" s="129" t="s">
        <v>41</v>
      </c>
      <c r="C25" s="129"/>
      <c r="D25" s="120">
        <f>D26</f>
        <v>1250.8</v>
      </c>
      <c r="E25" s="120">
        <f>E26</f>
        <v>1250.8</v>
      </c>
      <c r="F25" s="127">
        <f t="shared" si="0"/>
        <v>100</v>
      </c>
    </row>
    <row r="26" spans="1:6" ht="23.25" customHeight="1">
      <c r="A26" s="9" t="s">
        <v>30</v>
      </c>
      <c r="B26" s="130" t="s">
        <v>41</v>
      </c>
      <c r="C26" s="130" t="s">
        <v>35</v>
      </c>
      <c r="D26" s="118">
        <v>1250.8</v>
      </c>
      <c r="E26" s="118">
        <v>1250.8</v>
      </c>
      <c r="F26" s="128">
        <f t="shared" si="0"/>
        <v>100</v>
      </c>
    </row>
    <row r="27" spans="1:6">
      <c r="A27" s="10" t="s">
        <v>31</v>
      </c>
      <c r="B27" s="129">
        <v>10</v>
      </c>
      <c r="C27" s="129"/>
      <c r="D27" s="120">
        <f>D28</f>
        <v>368</v>
      </c>
      <c r="E27" s="120">
        <f>E28</f>
        <v>368</v>
      </c>
      <c r="F27" s="127">
        <f t="shared" si="0"/>
        <v>100</v>
      </c>
    </row>
    <row r="28" spans="1:6" ht="24" customHeight="1">
      <c r="A28" s="9" t="s">
        <v>32</v>
      </c>
      <c r="B28" s="130">
        <v>10</v>
      </c>
      <c r="C28" s="130" t="s">
        <v>35</v>
      </c>
      <c r="D28" s="118">
        <v>368</v>
      </c>
      <c r="E28" s="118">
        <v>368</v>
      </c>
      <c r="F28" s="128">
        <f t="shared" si="0"/>
        <v>100</v>
      </c>
    </row>
    <row r="29" spans="1:6">
      <c r="A29" s="10" t="s">
        <v>64</v>
      </c>
      <c r="B29" s="129">
        <v>11</v>
      </c>
      <c r="C29" s="129"/>
      <c r="D29" s="120">
        <f>D30</f>
        <v>582.9</v>
      </c>
      <c r="E29" s="120">
        <f>E30</f>
        <v>582.9</v>
      </c>
      <c r="F29" s="127">
        <f t="shared" si="0"/>
        <v>100</v>
      </c>
    </row>
    <row r="30" spans="1:6" ht="21.75" customHeight="1">
      <c r="A30" s="9" t="s">
        <v>33</v>
      </c>
      <c r="B30" s="130">
        <v>11</v>
      </c>
      <c r="C30" s="130" t="s">
        <v>35</v>
      </c>
      <c r="D30" s="118">
        <v>582.9</v>
      </c>
      <c r="E30" s="118">
        <v>582.9</v>
      </c>
      <c r="F30" s="128">
        <f t="shared" si="0"/>
        <v>100</v>
      </c>
    </row>
    <row r="31" spans="1:6" ht="25.5" customHeight="1">
      <c r="A31" s="10" t="s">
        <v>102</v>
      </c>
      <c r="B31" s="11"/>
      <c r="C31" s="11"/>
      <c r="D31" s="120">
        <f>D12+D17+D19+D22+D25+D27+D29</f>
        <v>19420.100000000002</v>
      </c>
      <c r="E31" s="120">
        <f>E12+E17+E19+E22+E25+E27+E29</f>
        <v>19420.100000000002</v>
      </c>
      <c r="F31" s="127">
        <f t="shared" si="0"/>
        <v>100</v>
      </c>
    </row>
  </sheetData>
  <mergeCells count="11">
    <mergeCell ref="B1:F1"/>
    <mergeCell ref="A9:A10"/>
    <mergeCell ref="B9:B10"/>
    <mergeCell ref="C9:C10"/>
    <mergeCell ref="A7:F7"/>
    <mergeCell ref="D9:D10"/>
    <mergeCell ref="E9:E10"/>
    <mergeCell ref="F9:F10"/>
    <mergeCell ref="B2:F2"/>
    <mergeCell ref="B4:F4"/>
    <mergeCell ref="B3:F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6"/>
  <sheetViews>
    <sheetView workbookViewId="0">
      <selection activeCell="E12" sqref="E12"/>
    </sheetView>
  </sheetViews>
  <sheetFormatPr defaultRowHeight="15"/>
  <cols>
    <col min="1" max="1" width="50.5703125" customWidth="1"/>
    <col min="2" max="2" width="4.7109375" customWidth="1"/>
    <col min="3" max="3" width="4.5703125" customWidth="1"/>
    <col min="4" max="4" width="12.7109375" customWidth="1"/>
    <col min="5" max="5" width="6.140625" customWidth="1"/>
    <col min="6" max="6" width="10.7109375" customWidth="1"/>
    <col min="7" max="7" width="11" customWidth="1"/>
    <col min="8" max="8" width="10.5703125" customWidth="1"/>
  </cols>
  <sheetData>
    <row r="1" spans="1:8" ht="15.75" customHeight="1">
      <c r="B1" s="5"/>
      <c r="C1" s="5"/>
      <c r="D1" s="180" t="s">
        <v>240</v>
      </c>
      <c r="E1" s="180"/>
      <c r="F1" s="180"/>
      <c r="G1" s="180"/>
      <c r="H1" s="180"/>
    </row>
    <row r="2" spans="1:8" ht="0.75" hidden="1" customHeight="1">
      <c r="B2" s="4"/>
      <c r="C2" s="4"/>
      <c r="D2" s="3"/>
      <c r="E2" s="3"/>
      <c r="F2" s="3"/>
      <c r="G2" s="156"/>
      <c r="H2" s="156"/>
    </row>
    <row r="3" spans="1:8" ht="15.75" customHeight="1">
      <c r="B3" s="4"/>
      <c r="C3" s="4"/>
      <c r="D3" s="188" t="s">
        <v>236</v>
      </c>
      <c r="E3" s="188"/>
      <c r="F3" s="188"/>
      <c r="G3" s="188"/>
      <c r="H3" s="188"/>
    </row>
    <row r="4" spans="1:8" ht="15" customHeight="1">
      <c r="B4" s="4"/>
      <c r="C4" s="4"/>
      <c r="D4" s="188" t="s">
        <v>238</v>
      </c>
      <c r="E4" s="188"/>
      <c r="F4" s="188"/>
      <c r="G4" s="188"/>
      <c r="H4" s="188"/>
    </row>
    <row r="5" spans="1:8" ht="13.5" customHeight="1">
      <c r="B5" s="4"/>
      <c r="C5" s="4"/>
      <c r="D5" s="188" t="s">
        <v>271</v>
      </c>
      <c r="E5" s="188"/>
      <c r="F5" s="188"/>
      <c r="G5" s="188"/>
      <c r="H5" s="188"/>
    </row>
    <row r="6" spans="1:8" ht="18.75" customHeight="1">
      <c r="B6" s="4"/>
      <c r="C6" s="4"/>
      <c r="D6" s="187"/>
      <c r="E6" s="187"/>
      <c r="F6" s="187"/>
      <c r="G6" s="187"/>
      <c r="H6" s="187"/>
    </row>
    <row r="7" spans="1:8" ht="64.5" customHeight="1">
      <c r="A7" s="183" t="s">
        <v>247</v>
      </c>
      <c r="B7" s="183"/>
      <c r="C7" s="183"/>
      <c r="D7" s="183"/>
      <c r="E7" s="183"/>
      <c r="F7" s="183"/>
      <c r="G7" s="183"/>
      <c r="H7" s="183"/>
    </row>
    <row r="8" spans="1:8" ht="7.5" customHeight="1">
      <c r="A8" s="4"/>
      <c r="B8" s="4"/>
      <c r="C8" s="4"/>
      <c r="D8" s="3"/>
      <c r="E8" s="186"/>
      <c r="F8" s="186"/>
    </row>
    <row r="9" spans="1:8" ht="15" customHeight="1">
      <c r="A9" s="182" t="s">
        <v>18</v>
      </c>
      <c r="B9" s="182" t="s">
        <v>225</v>
      </c>
      <c r="C9" s="182" t="s">
        <v>226</v>
      </c>
      <c r="D9" s="182" t="s">
        <v>230</v>
      </c>
      <c r="E9" s="182" t="s">
        <v>231</v>
      </c>
      <c r="F9" s="184" t="s">
        <v>244</v>
      </c>
      <c r="G9" s="174" t="s">
        <v>245</v>
      </c>
      <c r="H9" s="174" t="s">
        <v>227</v>
      </c>
    </row>
    <row r="10" spans="1:8" ht="39.75" customHeight="1">
      <c r="A10" s="182"/>
      <c r="B10" s="182"/>
      <c r="C10" s="182"/>
      <c r="D10" s="182"/>
      <c r="E10" s="182"/>
      <c r="F10" s="185"/>
      <c r="G10" s="181"/>
      <c r="H10" s="181"/>
    </row>
    <row r="11" spans="1:8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28">
        <v>7</v>
      </c>
      <c r="H11" s="28">
        <v>8</v>
      </c>
    </row>
    <row r="12" spans="1:8">
      <c r="A12" s="10" t="s">
        <v>19</v>
      </c>
      <c r="B12" s="67" t="s">
        <v>35</v>
      </c>
      <c r="C12" s="67"/>
      <c r="D12" s="67"/>
      <c r="E12" s="67"/>
      <c r="F12" s="120">
        <f>F13+F17+F29+F37</f>
        <v>5948.5</v>
      </c>
      <c r="G12" s="120">
        <f>G13+G17+G29+G37</f>
        <v>5948.5</v>
      </c>
      <c r="H12" s="127">
        <f>G12/F12*100</f>
        <v>100</v>
      </c>
    </row>
    <row r="13" spans="1:8" ht="30" customHeight="1">
      <c r="A13" s="10" t="s">
        <v>20</v>
      </c>
      <c r="B13" s="67" t="s">
        <v>35</v>
      </c>
      <c r="C13" s="67" t="s">
        <v>36</v>
      </c>
      <c r="D13" s="67"/>
      <c r="E13" s="67"/>
      <c r="F13" s="120">
        <f>F14</f>
        <v>981.8</v>
      </c>
      <c r="G13" s="120">
        <f t="shared" ref="G13:H15" si="0">G14</f>
        <v>981.8</v>
      </c>
      <c r="H13" s="127">
        <f>G13/F13*100</f>
        <v>100</v>
      </c>
    </row>
    <row r="14" spans="1:8" ht="24" customHeight="1">
      <c r="A14" s="9" t="s">
        <v>42</v>
      </c>
      <c r="B14" s="68" t="s">
        <v>35</v>
      </c>
      <c r="C14" s="68" t="s">
        <v>36</v>
      </c>
      <c r="D14" s="68" t="s">
        <v>141</v>
      </c>
      <c r="E14" s="68"/>
      <c r="F14" s="118">
        <f>F15</f>
        <v>981.8</v>
      </c>
      <c r="G14" s="118">
        <f>G15</f>
        <v>981.8</v>
      </c>
      <c r="H14" s="66">
        <f>H15</f>
        <v>100</v>
      </c>
    </row>
    <row r="15" spans="1:8" ht="21" customHeight="1">
      <c r="A15" s="54" t="s">
        <v>43</v>
      </c>
      <c r="B15" s="68" t="s">
        <v>35</v>
      </c>
      <c r="C15" s="68" t="s">
        <v>36</v>
      </c>
      <c r="D15" s="68" t="s">
        <v>142</v>
      </c>
      <c r="E15" s="68"/>
      <c r="F15" s="118">
        <f>F16</f>
        <v>981.8</v>
      </c>
      <c r="G15" s="118">
        <f t="shared" si="0"/>
        <v>981.8</v>
      </c>
      <c r="H15" s="66">
        <f t="shared" si="0"/>
        <v>100</v>
      </c>
    </row>
    <row r="16" spans="1:8" ht="25.5">
      <c r="A16" s="54" t="s">
        <v>138</v>
      </c>
      <c r="B16" s="68" t="s">
        <v>35</v>
      </c>
      <c r="C16" s="68" t="s">
        <v>36</v>
      </c>
      <c r="D16" s="68" t="s">
        <v>142</v>
      </c>
      <c r="E16" s="68">
        <v>120</v>
      </c>
      <c r="F16" s="118">
        <v>981.8</v>
      </c>
      <c r="G16" s="47">
        <v>981.8</v>
      </c>
      <c r="H16" s="128">
        <f t="shared" ref="H16:H23" si="1">G16/F16*100</f>
        <v>100</v>
      </c>
    </row>
    <row r="17" spans="1:8" ht="37.5" customHeight="1">
      <c r="A17" s="10" t="s">
        <v>21</v>
      </c>
      <c r="B17" s="67" t="s">
        <v>35</v>
      </c>
      <c r="C17" s="67" t="s">
        <v>37</v>
      </c>
      <c r="D17" s="67"/>
      <c r="E17" s="67"/>
      <c r="F17" s="120">
        <f>F18+F24+F28</f>
        <v>4359.8999999999996</v>
      </c>
      <c r="G17" s="120">
        <f>G18+G24+G28</f>
        <v>4359.8999999999996</v>
      </c>
      <c r="H17" s="127">
        <f t="shared" si="1"/>
        <v>100</v>
      </c>
    </row>
    <row r="18" spans="1:8" ht="16.5" customHeight="1">
      <c r="A18" s="9" t="s">
        <v>45</v>
      </c>
      <c r="B18" s="68" t="s">
        <v>35</v>
      </c>
      <c r="C18" s="68" t="s">
        <v>37</v>
      </c>
      <c r="D18" s="68" t="s">
        <v>141</v>
      </c>
      <c r="E18" s="68"/>
      <c r="F18" s="118">
        <f>F20+F21+F22+F23</f>
        <v>3249</v>
      </c>
      <c r="G18" s="118">
        <f>G20+G21+G22+G23</f>
        <v>3249</v>
      </c>
      <c r="H18" s="128">
        <f t="shared" si="1"/>
        <v>100</v>
      </c>
    </row>
    <row r="19" spans="1:8" ht="18" customHeight="1">
      <c r="A19" s="9" t="s">
        <v>46</v>
      </c>
      <c r="B19" s="68" t="s">
        <v>35</v>
      </c>
      <c r="C19" s="68" t="s">
        <v>37</v>
      </c>
      <c r="D19" s="68" t="s">
        <v>143</v>
      </c>
      <c r="E19" s="68"/>
      <c r="F19" s="118">
        <f>F20+F21+F22+F23</f>
        <v>3249</v>
      </c>
      <c r="G19" s="118">
        <f>G20+G21+G22+G23</f>
        <v>3249</v>
      </c>
      <c r="H19" s="128">
        <f t="shared" si="1"/>
        <v>100</v>
      </c>
    </row>
    <row r="20" spans="1:8" ht="25.5">
      <c r="A20" s="9" t="s">
        <v>47</v>
      </c>
      <c r="B20" s="68" t="s">
        <v>35</v>
      </c>
      <c r="C20" s="68" t="s">
        <v>37</v>
      </c>
      <c r="D20" s="68" t="s">
        <v>143</v>
      </c>
      <c r="E20" s="68">
        <v>120</v>
      </c>
      <c r="F20" s="118">
        <v>2336.1999999999998</v>
      </c>
      <c r="G20" s="47">
        <v>2336.1999999999998</v>
      </c>
      <c r="H20" s="128">
        <f t="shared" si="1"/>
        <v>100</v>
      </c>
    </row>
    <row r="21" spans="1:8" ht="25.5">
      <c r="A21" s="9" t="s">
        <v>48</v>
      </c>
      <c r="B21" s="68" t="s">
        <v>35</v>
      </c>
      <c r="C21" s="68" t="s">
        <v>37</v>
      </c>
      <c r="D21" s="68" t="s">
        <v>143</v>
      </c>
      <c r="E21" s="68">
        <v>240</v>
      </c>
      <c r="F21" s="118">
        <v>715.8</v>
      </c>
      <c r="G21" s="47">
        <v>715.8</v>
      </c>
      <c r="H21" s="128">
        <f t="shared" si="1"/>
        <v>100</v>
      </c>
    </row>
    <row r="22" spans="1:8" ht="15" customHeight="1">
      <c r="A22" s="9" t="s">
        <v>15</v>
      </c>
      <c r="B22" s="68" t="s">
        <v>35</v>
      </c>
      <c r="C22" s="68" t="s">
        <v>37</v>
      </c>
      <c r="D22" s="68" t="s">
        <v>143</v>
      </c>
      <c r="E22" s="68">
        <v>540</v>
      </c>
      <c r="F22" s="118">
        <v>186.8</v>
      </c>
      <c r="G22" s="47">
        <v>186.8</v>
      </c>
      <c r="H22" s="128">
        <f t="shared" si="1"/>
        <v>100</v>
      </c>
    </row>
    <row r="23" spans="1:8">
      <c r="A23" s="9" t="s">
        <v>49</v>
      </c>
      <c r="B23" s="68" t="s">
        <v>35</v>
      </c>
      <c r="C23" s="68" t="s">
        <v>37</v>
      </c>
      <c r="D23" s="68" t="s">
        <v>143</v>
      </c>
      <c r="E23" s="68">
        <v>850</v>
      </c>
      <c r="F23" s="118">
        <v>10.199999999999999</v>
      </c>
      <c r="G23" s="119">
        <v>10.199999999999999</v>
      </c>
      <c r="H23" s="128">
        <f t="shared" si="1"/>
        <v>100</v>
      </c>
    </row>
    <row r="24" spans="1:8" ht="38.25">
      <c r="A24" s="48" t="s">
        <v>122</v>
      </c>
      <c r="B24" s="68" t="s">
        <v>35</v>
      </c>
      <c r="C24" s="68" t="s">
        <v>37</v>
      </c>
      <c r="D24" s="68" t="s">
        <v>144</v>
      </c>
      <c r="E24" s="68"/>
      <c r="F24" s="135">
        <f>F25</f>
        <v>1108.9000000000001</v>
      </c>
      <c r="G24" s="135">
        <f>G25</f>
        <v>1108.9000000000001</v>
      </c>
      <c r="H24" s="69">
        <f>H25</f>
        <v>100</v>
      </c>
    </row>
    <row r="25" spans="1:8" ht="25.5">
      <c r="A25" s="48" t="s">
        <v>47</v>
      </c>
      <c r="B25" s="68" t="s">
        <v>35</v>
      </c>
      <c r="C25" s="68" t="s">
        <v>37</v>
      </c>
      <c r="D25" s="68" t="s">
        <v>144</v>
      </c>
      <c r="E25" s="68" t="s">
        <v>99</v>
      </c>
      <c r="F25" s="118">
        <v>1108.9000000000001</v>
      </c>
      <c r="G25" s="47">
        <v>1108.9000000000001</v>
      </c>
      <c r="H25" s="128">
        <f>G25/F25*100</f>
        <v>100</v>
      </c>
    </row>
    <row r="26" spans="1:8">
      <c r="A26" s="45" t="s">
        <v>119</v>
      </c>
      <c r="B26" s="68" t="s">
        <v>35</v>
      </c>
      <c r="C26" s="68" t="s">
        <v>37</v>
      </c>
      <c r="D26" s="68" t="s">
        <v>145</v>
      </c>
      <c r="E26" s="68"/>
      <c r="F26" s="118">
        <f>F28</f>
        <v>2</v>
      </c>
      <c r="G26" s="118">
        <f>G28</f>
        <v>2</v>
      </c>
      <c r="H26" s="66">
        <f>H28</f>
        <v>100</v>
      </c>
    </row>
    <row r="27" spans="1:8" ht="25.5">
      <c r="A27" s="45" t="s">
        <v>120</v>
      </c>
      <c r="B27" s="70" t="s">
        <v>35</v>
      </c>
      <c r="C27" s="70" t="s">
        <v>37</v>
      </c>
      <c r="D27" s="70" t="s">
        <v>146</v>
      </c>
      <c r="E27" s="71"/>
      <c r="F27" s="135">
        <f>F28</f>
        <v>2</v>
      </c>
      <c r="G27" s="135">
        <f>G28</f>
        <v>2</v>
      </c>
      <c r="H27" s="69">
        <f>H28</f>
        <v>100</v>
      </c>
    </row>
    <row r="28" spans="1:8" ht="25.5">
      <c r="A28" s="13" t="s">
        <v>53</v>
      </c>
      <c r="B28" s="70" t="s">
        <v>35</v>
      </c>
      <c r="C28" s="70" t="s">
        <v>37</v>
      </c>
      <c r="D28" s="70" t="s">
        <v>146</v>
      </c>
      <c r="E28" s="68">
        <v>240</v>
      </c>
      <c r="F28" s="118">
        <v>2</v>
      </c>
      <c r="G28" s="119">
        <v>2</v>
      </c>
      <c r="H28" s="128">
        <f>G28/F28*100</f>
        <v>100</v>
      </c>
    </row>
    <row r="29" spans="1:8" ht="38.25">
      <c r="A29" s="10" t="s">
        <v>22</v>
      </c>
      <c r="B29" s="67" t="s">
        <v>35</v>
      </c>
      <c r="C29" s="67" t="s">
        <v>38</v>
      </c>
      <c r="D29" s="67"/>
      <c r="E29" s="67"/>
      <c r="F29" s="120">
        <f>F30</f>
        <v>152.1</v>
      </c>
      <c r="G29" s="120">
        <f t="shared" ref="G29:H31" si="2">G30</f>
        <v>152.1</v>
      </c>
      <c r="H29" s="127">
        <f>G29/F29*100</f>
        <v>100</v>
      </c>
    </row>
    <row r="30" spans="1:8">
      <c r="A30" s="9" t="s">
        <v>42</v>
      </c>
      <c r="B30" s="68" t="s">
        <v>35</v>
      </c>
      <c r="C30" s="68" t="s">
        <v>38</v>
      </c>
      <c r="D30" s="68" t="s">
        <v>141</v>
      </c>
      <c r="E30" s="68"/>
      <c r="F30" s="118">
        <f>F31</f>
        <v>152.1</v>
      </c>
      <c r="G30" s="118">
        <f t="shared" si="2"/>
        <v>152.1</v>
      </c>
      <c r="H30" s="66">
        <f t="shared" si="2"/>
        <v>100</v>
      </c>
    </row>
    <row r="31" spans="1:8">
      <c r="A31" s="9" t="s">
        <v>50</v>
      </c>
      <c r="B31" s="68" t="s">
        <v>35</v>
      </c>
      <c r="C31" s="68" t="s">
        <v>38</v>
      </c>
      <c r="D31" s="68" t="s">
        <v>143</v>
      </c>
      <c r="E31" s="68"/>
      <c r="F31" s="118">
        <f>F32</f>
        <v>152.1</v>
      </c>
      <c r="G31" s="118">
        <f t="shared" si="2"/>
        <v>152.1</v>
      </c>
      <c r="H31" s="66">
        <f t="shared" si="2"/>
        <v>100</v>
      </c>
    </row>
    <row r="32" spans="1:8">
      <c r="A32" s="9" t="s">
        <v>15</v>
      </c>
      <c r="B32" s="68" t="s">
        <v>35</v>
      </c>
      <c r="C32" s="68" t="s">
        <v>38</v>
      </c>
      <c r="D32" s="68" t="s">
        <v>143</v>
      </c>
      <c r="E32" s="68">
        <v>540</v>
      </c>
      <c r="F32" s="118">
        <v>152.1</v>
      </c>
      <c r="G32" s="47">
        <v>152.1</v>
      </c>
      <c r="H32" s="128">
        <f>G32/F32*100</f>
        <v>100</v>
      </c>
    </row>
    <row r="33" spans="1:8" hidden="1">
      <c r="A33" s="10" t="s">
        <v>23</v>
      </c>
      <c r="B33" s="67" t="s">
        <v>35</v>
      </c>
      <c r="C33" s="67">
        <v>11</v>
      </c>
      <c r="D33" s="67"/>
      <c r="E33" s="67"/>
      <c r="F33" s="120">
        <f>F34</f>
        <v>10</v>
      </c>
      <c r="G33" s="120">
        <f t="shared" ref="G33:H35" si="3">G34</f>
        <v>10</v>
      </c>
      <c r="H33" s="65">
        <f t="shared" si="3"/>
        <v>10</v>
      </c>
    </row>
    <row r="34" spans="1:8" ht="25.5" hidden="1">
      <c r="A34" s="9" t="s">
        <v>67</v>
      </c>
      <c r="B34" s="68" t="s">
        <v>35</v>
      </c>
      <c r="C34" s="68">
        <v>11</v>
      </c>
      <c r="D34" s="68" t="s">
        <v>167</v>
      </c>
      <c r="E34" s="68"/>
      <c r="F34" s="118">
        <f>F35</f>
        <v>10</v>
      </c>
      <c r="G34" s="118">
        <f t="shared" si="3"/>
        <v>10</v>
      </c>
      <c r="H34" s="66">
        <f t="shared" si="3"/>
        <v>10</v>
      </c>
    </row>
    <row r="35" spans="1:8" hidden="1">
      <c r="A35" s="9" t="s">
        <v>71</v>
      </c>
      <c r="B35" s="22" t="s">
        <v>35</v>
      </c>
      <c r="C35" s="68">
        <v>11</v>
      </c>
      <c r="D35" s="68" t="s">
        <v>168</v>
      </c>
      <c r="E35" s="68"/>
      <c r="F35" s="118">
        <f>F36</f>
        <v>10</v>
      </c>
      <c r="G35" s="118">
        <f t="shared" si="3"/>
        <v>10</v>
      </c>
      <c r="H35" s="66">
        <f t="shared" si="3"/>
        <v>10</v>
      </c>
    </row>
    <row r="36" spans="1:8" hidden="1">
      <c r="A36" s="9" t="s">
        <v>51</v>
      </c>
      <c r="B36" s="68" t="s">
        <v>35</v>
      </c>
      <c r="C36" s="68">
        <v>11</v>
      </c>
      <c r="D36" s="68" t="s">
        <v>168</v>
      </c>
      <c r="E36" s="68">
        <v>870</v>
      </c>
      <c r="F36" s="118">
        <v>10</v>
      </c>
      <c r="G36" s="47">
        <v>10</v>
      </c>
      <c r="H36" s="17">
        <v>10</v>
      </c>
    </row>
    <row r="37" spans="1:8">
      <c r="A37" s="10" t="s">
        <v>100</v>
      </c>
      <c r="B37" s="67" t="s">
        <v>35</v>
      </c>
      <c r="C37" s="67" t="s">
        <v>98</v>
      </c>
      <c r="D37" s="68"/>
      <c r="E37" s="68"/>
      <c r="F37" s="120">
        <f>SUM(F38+F42)</f>
        <v>454.7</v>
      </c>
      <c r="G37" s="120">
        <f>SUM(G38+G42)</f>
        <v>454.7</v>
      </c>
      <c r="H37" s="127">
        <f>G37/F37*100</f>
        <v>100</v>
      </c>
    </row>
    <row r="38" spans="1:8" ht="38.25">
      <c r="A38" s="10" t="s">
        <v>188</v>
      </c>
      <c r="B38" s="68" t="s">
        <v>35</v>
      </c>
      <c r="C38" s="68" t="s">
        <v>98</v>
      </c>
      <c r="D38" s="67" t="s">
        <v>149</v>
      </c>
      <c r="E38" s="68"/>
      <c r="F38" s="118">
        <f t="shared" ref="F38:H40" si="4">F39</f>
        <v>1</v>
      </c>
      <c r="G38" s="118">
        <f t="shared" si="4"/>
        <v>1</v>
      </c>
      <c r="H38" s="66">
        <f t="shared" si="4"/>
        <v>100</v>
      </c>
    </row>
    <row r="39" spans="1:8" ht="28.5" customHeight="1">
      <c r="A39" s="56" t="s">
        <v>186</v>
      </c>
      <c r="B39" s="68" t="s">
        <v>35</v>
      </c>
      <c r="C39" s="68" t="s">
        <v>98</v>
      </c>
      <c r="D39" s="68" t="s">
        <v>150</v>
      </c>
      <c r="E39" s="68"/>
      <c r="F39" s="118">
        <f t="shared" si="4"/>
        <v>1</v>
      </c>
      <c r="G39" s="118">
        <f t="shared" si="4"/>
        <v>1</v>
      </c>
      <c r="H39" s="66">
        <f t="shared" si="4"/>
        <v>100</v>
      </c>
    </row>
    <row r="40" spans="1:8" ht="25.5">
      <c r="A40" s="57" t="s">
        <v>140</v>
      </c>
      <c r="B40" s="68" t="s">
        <v>35</v>
      </c>
      <c r="C40" s="68" t="s">
        <v>98</v>
      </c>
      <c r="D40" s="68" t="s">
        <v>169</v>
      </c>
      <c r="E40" s="68"/>
      <c r="F40" s="118">
        <f t="shared" si="4"/>
        <v>1</v>
      </c>
      <c r="G40" s="118">
        <f t="shared" si="4"/>
        <v>1</v>
      </c>
      <c r="H40" s="66">
        <f t="shared" si="4"/>
        <v>100</v>
      </c>
    </row>
    <row r="41" spans="1:8" ht="25.5">
      <c r="A41" s="57" t="s">
        <v>48</v>
      </c>
      <c r="B41" s="68" t="s">
        <v>35</v>
      </c>
      <c r="C41" s="68" t="s">
        <v>98</v>
      </c>
      <c r="D41" s="68" t="s">
        <v>169</v>
      </c>
      <c r="E41" s="68" t="s">
        <v>63</v>
      </c>
      <c r="F41" s="118">
        <v>1</v>
      </c>
      <c r="G41" s="119">
        <v>1</v>
      </c>
      <c r="H41" s="128">
        <f>G41/F41*100</f>
        <v>100</v>
      </c>
    </row>
    <row r="42" spans="1:8" ht="25.5">
      <c r="A42" s="10" t="s">
        <v>52</v>
      </c>
      <c r="B42" s="67" t="s">
        <v>35</v>
      </c>
      <c r="C42" s="67" t="s">
        <v>98</v>
      </c>
      <c r="D42" s="67" t="s">
        <v>170</v>
      </c>
      <c r="E42" s="67"/>
      <c r="F42" s="120">
        <f t="shared" ref="F42:H43" si="5">F43</f>
        <v>453.7</v>
      </c>
      <c r="G42" s="120">
        <f t="shared" si="5"/>
        <v>453.7</v>
      </c>
      <c r="H42" s="127">
        <f>G42/F42*100</f>
        <v>100</v>
      </c>
    </row>
    <row r="43" spans="1:8" ht="25.5">
      <c r="A43" s="48" t="s">
        <v>129</v>
      </c>
      <c r="B43" s="68" t="s">
        <v>35</v>
      </c>
      <c r="C43" s="68" t="s">
        <v>98</v>
      </c>
      <c r="D43" s="68" t="s">
        <v>148</v>
      </c>
      <c r="E43" s="68"/>
      <c r="F43" s="118">
        <f t="shared" si="5"/>
        <v>453.7</v>
      </c>
      <c r="G43" s="118">
        <f t="shared" si="5"/>
        <v>453.7</v>
      </c>
      <c r="H43" s="66">
        <f t="shared" si="5"/>
        <v>100</v>
      </c>
    </row>
    <row r="44" spans="1:8">
      <c r="A44" s="9" t="s">
        <v>15</v>
      </c>
      <c r="B44" s="68" t="s">
        <v>35</v>
      </c>
      <c r="C44" s="68" t="s">
        <v>98</v>
      </c>
      <c r="D44" s="68" t="s">
        <v>148</v>
      </c>
      <c r="E44" s="68" t="s">
        <v>81</v>
      </c>
      <c r="F44" s="118">
        <v>453.7</v>
      </c>
      <c r="G44" s="47">
        <v>453.7</v>
      </c>
      <c r="H44" s="128">
        <f>G44/F44*100</f>
        <v>100</v>
      </c>
    </row>
    <row r="45" spans="1:8" ht="25.5">
      <c r="A45" s="10" t="s">
        <v>54</v>
      </c>
      <c r="B45" s="67" t="s">
        <v>39</v>
      </c>
      <c r="C45" s="67"/>
      <c r="D45" s="67"/>
      <c r="E45" s="67"/>
      <c r="F45" s="120">
        <f>F46</f>
        <v>262.5</v>
      </c>
      <c r="G45" s="120">
        <f>G46</f>
        <v>262.5</v>
      </c>
      <c r="H45" s="127">
        <f>G45/F45*100</f>
        <v>100</v>
      </c>
    </row>
    <row r="46" spans="1:8" ht="27.75" customHeight="1">
      <c r="A46" s="10" t="s">
        <v>165</v>
      </c>
      <c r="B46" s="67" t="s">
        <v>39</v>
      </c>
      <c r="C46" s="67">
        <v>10</v>
      </c>
      <c r="D46" s="67"/>
      <c r="E46" s="67"/>
      <c r="F46" s="120">
        <f>F48</f>
        <v>262.5</v>
      </c>
      <c r="G46" s="120">
        <f>G48</f>
        <v>262.5</v>
      </c>
      <c r="H46" s="127">
        <f>G46/F46*100</f>
        <v>100</v>
      </c>
    </row>
    <row r="47" spans="1:8" ht="38.25">
      <c r="A47" s="18" t="s">
        <v>190</v>
      </c>
      <c r="B47" s="68" t="s">
        <v>39</v>
      </c>
      <c r="C47" s="68">
        <v>10</v>
      </c>
      <c r="D47" s="67" t="s">
        <v>171</v>
      </c>
      <c r="E47" s="68"/>
      <c r="F47" s="118">
        <f>F49</f>
        <v>262.5</v>
      </c>
      <c r="G47" s="118">
        <f>G49</f>
        <v>262.5</v>
      </c>
      <c r="H47" s="66">
        <f>H49</f>
        <v>100</v>
      </c>
    </row>
    <row r="48" spans="1:8">
      <c r="A48" s="9" t="s">
        <v>55</v>
      </c>
      <c r="B48" s="22" t="s">
        <v>39</v>
      </c>
      <c r="C48" s="68">
        <v>10</v>
      </c>
      <c r="D48" s="68" t="s">
        <v>172</v>
      </c>
      <c r="E48" s="68"/>
      <c r="F48" s="118">
        <f>F49</f>
        <v>262.5</v>
      </c>
      <c r="G48" s="118">
        <f>G49</f>
        <v>262.5</v>
      </c>
      <c r="H48" s="66">
        <f>H49</f>
        <v>100</v>
      </c>
    </row>
    <row r="49" spans="1:8" ht="25.5">
      <c r="A49" s="9" t="s">
        <v>56</v>
      </c>
      <c r="B49" s="68" t="s">
        <v>39</v>
      </c>
      <c r="C49" s="68">
        <v>10</v>
      </c>
      <c r="D49" s="68" t="s">
        <v>172</v>
      </c>
      <c r="E49" s="68">
        <v>240</v>
      </c>
      <c r="F49" s="118">
        <v>262.5</v>
      </c>
      <c r="G49" s="47">
        <v>262.5</v>
      </c>
      <c r="H49" s="128">
        <f>G49/F49*100</f>
        <v>100</v>
      </c>
    </row>
    <row r="50" spans="1:8">
      <c r="A50" s="10" t="s">
        <v>57</v>
      </c>
      <c r="B50" s="67" t="s">
        <v>37</v>
      </c>
      <c r="C50" s="67"/>
      <c r="D50" s="67"/>
      <c r="E50" s="67"/>
      <c r="F50" s="120">
        <f>F51+F55</f>
        <v>713.1</v>
      </c>
      <c r="G50" s="120">
        <f>G51+G55</f>
        <v>713.1</v>
      </c>
      <c r="H50" s="127">
        <f>G50/F50*100</f>
        <v>100</v>
      </c>
    </row>
    <row r="51" spans="1:8">
      <c r="A51" s="15" t="s">
        <v>112</v>
      </c>
      <c r="B51" s="67" t="s">
        <v>37</v>
      </c>
      <c r="C51" s="67" t="s">
        <v>40</v>
      </c>
      <c r="D51" s="67"/>
      <c r="E51" s="67"/>
      <c r="F51" s="120">
        <f t="shared" ref="F51:H53" si="6">F52</f>
        <v>596.9</v>
      </c>
      <c r="G51" s="120">
        <f t="shared" si="6"/>
        <v>596.9</v>
      </c>
      <c r="H51" s="127">
        <f>G51/F51*100</f>
        <v>100</v>
      </c>
    </row>
    <row r="52" spans="1:8" ht="38.25">
      <c r="A52" s="18" t="s">
        <v>189</v>
      </c>
      <c r="B52" s="68" t="s">
        <v>37</v>
      </c>
      <c r="C52" s="68" t="s">
        <v>40</v>
      </c>
      <c r="D52" s="67" t="s">
        <v>173</v>
      </c>
      <c r="E52" s="67"/>
      <c r="F52" s="118">
        <f t="shared" si="6"/>
        <v>596.9</v>
      </c>
      <c r="G52" s="118">
        <f t="shared" si="6"/>
        <v>596.9</v>
      </c>
      <c r="H52" s="66">
        <f t="shared" si="6"/>
        <v>100</v>
      </c>
    </row>
    <row r="53" spans="1:8" ht="27" customHeight="1">
      <c r="A53" s="14" t="s">
        <v>121</v>
      </c>
      <c r="B53" s="68" t="s">
        <v>37</v>
      </c>
      <c r="C53" s="68" t="s">
        <v>40</v>
      </c>
      <c r="D53" s="68" t="s">
        <v>174</v>
      </c>
      <c r="E53" s="67"/>
      <c r="F53" s="118">
        <f t="shared" si="6"/>
        <v>596.9</v>
      </c>
      <c r="G53" s="118">
        <f t="shared" si="6"/>
        <v>596.9</v>
      </c>
      <c r="H53" s="66">
        <f t="shared" si="6"/>
        <v>100</v>
      </c>
    </row>
    <row r="54" spans="1:8" ht="25.5">
      <c r="A54" s="45" t="s">
        <v>56</v>
      </c>
      <c r="B54" s="68" t="s">
        <v>37</v>
      </c>
      <c r="C54" s="68" t="s">
        <v>40</v>
      </c>
      <c r="D54" s="68" t="s">
        <v>174</v>
      </c>
      <c r="E54" s="68" t="s">
        <v>63</v>
      </c>
      <c r="F54" s="118">
        <v>596.9</v>
      </c>
      <c r="G54" s="118">
        <v>596.9</v>
      </c>
      <c r="H54" s="128">
        <f t="shared" ref="H54:H64" si="7">G54/F54*100</f>
        <v>100</v>
      </c>
    </row>
    <row r="55" spans="1:8">
      <c r="A55" s="15" t="s">
        <v>229</v>
      </c>
      <c r="B55" s="131" t="s">
        <v>37</v>
      </c>
      <c r="C55" s="91" t="s">
        <v>228</v>
      </c>
      <c r="D55" s="91"/>
      <c r="E55" s="91"/>
      <c r="F55" s="136">
        <f>F57</f>
        <v>116.2</v>
      </c>
      <c r="G55" s="136">
        <f>G57</f>
        <v>116.2</v>
      </c>
      <c r="H55" s="127">
        <f t="shared" si="7"/>
        <v>100</v>
      </c>
    </row>
    <row r="56" spans="1:8" ht="25.5">
      <c r="A56" s="109" t="s">
        <v>68</v>
      </c>
      <c r="B56" s="132" t="s">
        <v>37</v>
      </c>
      <c r="C56" s="133" t="s">
        <v>228</v>
      </c>
      <c r="D56" s="133" t="s">
        <v>232</v>
      </c>
      <c r="E56" s="133"/>
      <c r="F56" s="137">
        <f>F58</f>
        <v>116.2</v>
      </c>
      <c r="G56" s="137">
        <f>G58</f>
        <v>116.2</v>
      </c>
      <c r="H56" s="128">
        <f t="shared" si="7"/>
        <v>100</v>
      </c>
    </row>
    <row r="57" spans="1:8" ht="25.5">
      <c r="A57" s="134" t="s">
        <v>233</v>
      </c>
      <c r="B57" s="132" t="s">
        <v>37</v>
      </c>
      <c r="C57" s="133" t="s">
        <v>228</v>
      </c>
      <c r="D57" s="108" t="s">
        <v>234</v>
      </c>
      <c r="E57" s="133"/>
      <c r="F57" s="137">
        <f>F58</f>
        <v>116.2</v>
      </c>
      <c r="G57" s="137">
        <f>G58</f>
        <v>116.2</v>
      </c>
      <c r="H57" s="128">
        <f t="shared" si="7"/>
        <v>100</v>
      </c>
    </row>
    <row r="58" spans="1:8" ht="25.5">
      <c r="A58" s="109" t="s">
        <v>56</v>
      </c>
      <c r="B58" s="132" t="s">
        <v>37</v>
      </c>
      <c r="C58" s="133" t="s">
        <v>228</v>
      </c>
      <c r="D58" s="108" t="s">
        <v>234</v>
      </c>
      <c r="E58" s="133" t="s">
        <v>63</v>
      </c>
      <c r="F58" s="137">
        <v>116.2</v>
      </c>
      <c r="G58" s="137">
        <v>116.2</v>
      </c>
      <c r="H58" s="128">
        <f t="shared" si="7"/>
        <v>100</v>
      </c>
    </row>
    <row r="59" spans="1:8">
      <c r="A59" s="10" t="s">
        <v>27</v>
      </c>
      <c r="B59" s="67" t="s">
        <v>40</v>
      </c>
      <c r="C59" s="67"/>
      <c r="D59" s="67"/>
      <c r="E59" s="67"/>
      <c r="F59" s="120">
        <f>F61+F63</f>
        <v>10294.299999999999</v>
      </c>
      <c r="G59" s="120">
        <f>G61+G63</f>
        <v>10294.299999999999</v>
      </c>
      <c r="H59" s="127">
        <f t="shared" si="7"/>
        <v>100</v>
      </c>
    </row>
    <row r="60" spans="1:8">
      <c r="A60" s="10" t="s">
        <v>262</v>
      </c>
      <c r="B60" s="129" t="s">
        <v>40</v>
      </c>
      <c r="C60" s="129" t="s">
        <v>35</v>
      </c>
      <c r="D60" s="129"/>
      <c r="E60" s="129"/>
      <c r="F60" s="65">
        <f t="shared" ref="F60:G61" si="8">F61</f>
        <v>80.5</v>
      </c>
      <c r="G60" s="65">
        <f t="shared" si="8"/>
        <v>80.5</v>
      </c>
      <c r="H60" s="127">
        <v>100</v>
      </c>
    </row>
    <row r="61" spans="1:8">
      <c r="A61" s="162" t="s">
        <v>263</v>
      </c>
      <c r="B61" s="130" t="s">
        <v>40</v>
      </c>
      <c r="C61" s="130" t="s">
        <v>35</v>
      </c>
      <c r="D61" s="130" t="s">
        <v>264</v>
      </c>
      <c r="E61" s="130"/>
      <c r="F61" s="66">
        <f t="shared" si="8"/>
        <v>80.5</v>
      </c>
      <c r="G61" s="66">
        <f t="shared" si="8"/>
        <v>80.5</v>
      </c>
      <c r="H61" s="128">
        <v>100</v>
      </c>
    </row>
    <row r="62" spans="1:8" ht="25.5">
      <c r="A62" s="162" t="s">
        <v>48</v>
      </c>
      <c r="B62" s="130" t="s">
        <v>40</v>
      </c>
      <c r="C62" s="130" t="s">
        <v>35</v>
      </c>
      <c r="D62" s="130" t="s">
        <v>264</v>
      </c>
      <c r="E62" s="130" t="s">
        <v>63</v>
      </c>
      <c r="F62" s="66">
        <v>80.5</v>
      </c>
      <c r="G62" s="66">
        <v>80.5</v>
      </c>
      <c r="H62" s="128">
        <v>100</v>
      </c>
    </row>
    <row r="63" spans="1:8">
      <c r="A63" s="10" t="s">
        <v>28</v>
      </c>
      <c r="B63" s="67" t="s">
        <v>40</v>
      </c>
      <c r="C63" s="67" t="s">
        <v>39</v>
      </c>
      <c r="D63" s="67"/>
      <c r="E63" s="67"/>
      <c r="F63" s="120">
        <f>F64</f>
        <v>10213.799999999999</v>
      </c>
      <c r="G63" s="120">
        <f>G64</f>
        <v>10213.799999999999</v>
      </c>
      <c r="H63" s="127">
        <f t="shared" si="7"/>
        <v>100</v>
      </c>
    </row>
    <row r="64" spans="1:8" ht="25.5">
      <c r="A64" s="10" t="s">
        <v>191</v>
      </c>
      <c r="B64" s="67" t="s">
        <v>40</v>
      </c>
      <c r="C64" s="67" t="s">
        <v>39</v>
      </c>
      <c r="D64" s="67" t="s">
        <v>175</v>
      </c>
      <c r="E64" s="67"/>
      <c r="F64" s="120">
        <f>F67+F65+F71+F69+F75+F73</f>
        <v>10213.799999999999</v>
      </c>
      <c r="G64" s="120">
        <f>G67+G65+G71+G69+G75+G74</f>
        <v>10213.799999999999</v>
      </c>
      <c r="H64" s="127">
        <f t="shared" si="7"/>
        <v>100</v>
      </c>
    </row>
    <row r="65" spans="1:8" ht="21.75" customHeight="1">
      <c r="A65" s="21" t="s">
        <v>103</v>
      </c>
      <c r="B65" s="73" t="s">
        <v>40</v>
      </c>
      <c r="C65" s="73" t="s">
        <v>39</v>
      </c>
      <c r="D65" s="73" t="s">
        <v>176</v>
      </c>
      <c r="E65" s="73"/>
      <c r="F65" s="118">
        <f>F66</f>
        <v>2572.1</v>
      </c>
      <c r="G65" s="118">
        <f>G66</f>
        <v>2572.1</v>
      </c>
      <c r="H65" s="66">
        <f>H66</f>
        <v>100</v>
      </c>
    </row>
    <row r="66" spans="1:8" ht="25.5">
      <c r="A66" s="21" t="s">
        <v>48</v>
      </c>
      <c r="B66" s="73" t="s">
        <v>40</v>
      </c>
      <c r="C66" s="73" t="s">
        <v>39</v>
      </c>
      <c r="D66" s="73" t="s">
        <v>176</v>
      </c>
      <c r="E66" s="73" t="s">
        <v>63</v>
      </c>
      <c r="F66" s="118">
        <v>2572.1</v>
      </c>
      <c r="G66" s="47">
        <v>2572.1</v>
      </c>
      <c r="H66" s="128">
        <f>G66/F66*100</f>
        <v>100</v>
      </c>
    </row>
    <row r="67" spans="1:8" ht="21.75" customHeight="1">
      <c r="A67" s="21" t="s">
        <v>104</v>
      </c>
      <c r="B67" s="73" t="s">
        <v>40</v>
      </c>
      <c r="C67" s="73" t="s">
        <v>39</v>
      </c>
      <c r="D67" s="73" t="s">
        <v>177</v>
      </c>
      <c r="E67" s="73"/>
      <c r="F67" s="118">
        <f t="shared" ref="F67:H67" si="9">F68</f>
        <v>50.7</v>
      </c>
      <c r="G67" s="118">
        <f t="shared" si="9"/>
        <v>50.7</v>
      </c>
      <c r="H67" s="66">
        <f t="shared" si="9"/>
        <v>100</v>
      </c>
    </row>
    <row r="68" spans="1:8" ht="25.5">
      <c r="A68" s="21" t="s">
        <v>48</v>
      </c>
      <c r="B68" s="73" t="s">
        <v>40</v>
      </c>
      <c r="C68" s="73" t="s">
        <v>39</v>
      </c>
      <c r="D68" s="73" t="s">
        <v>177</v>
      </c>
      <c r="E68" s="73" t="s">
        <v>63</v>
      </c>
      <c r="F68" s="118">
        <v>50.7</v>
      </c>
      <c r="G68" s="47">
        <v>50.7</v>
      </c>
      <c r="H68" s="128">
        <f>G68/F68*100</f>
        <v>100</v>
      </c>
    </row>
    <row r="69" spans="1:8" ht="26.25" customHeight="1">
      <c r="A69" s="8" t="s">
        <v>113</v>
      </c>
      <c r="B69" s="73" t="s">
        <v>40</v>
      </c>
      <c r="C69" s="73" t="s">
        <v>39</v>
      </c>
      <c r="D69" s="73" t="s">
        <v>178</v>
      </c>
      <c r="E69" s="74"/>
      <c r="F69" s="118" t="str">
        <f>F70</f>
        <v>92,6</v>
      </c>
      <c r="G69" s="118">
        <f>G70</f>
        <v>92.6</v>
      </c>
      <c r="H69" s="128">
        <f>G69/F69*100</f>
        <v>100</v>
      </c>
    </row>
    <row r="70" spans="1:8" ht="21" customHeight="1">
      <c r="A70" s="8" t="s">
        <v>15</v>
      </c>
      <c r="B70" s="73" t="s">
        <v>40</v>
      </c>
      <c r="C70" s="73" t="s">
        <v>39</v>
      </c>
      <c r="D70" s="73" t="s">
        <v>178</v>
      </c>
      <c r="E70" s="73" t="s">
        <v>81</v>
      </c>
      <c r="F70" s="138" t="s">
        <v>266</v>
      </c>
      <c r="G70" s="118">
        <v>92.6</v>
      </c>
      <c r="H70" s="128">
        <f>G70/F70*100</f>
        <v>100</v>
      </c>
    </row>
    <row r="71" spans="1:8" ht="21" customHeight="1">
      <c r="A71" s="9" t="s">
        <v>58</v>
      </c>
      <c r="B71" s="68" t="s">
        <v>40</v>
      </c>
      <c r="C71" s="68" t="s">
        <v>39</v>
      </c>
      <c r="D71" s="68" t="s">
        <v>179</v>
      </c>
      <c r="E71" s="68"/>
      <c r="F71" s="118">
        <f>SUM(F72:F72)</f>
        <v>3748.4</v>
      </c>
      <c r="G71" s="118">
        <f>SUM(G72:G72)</f>
        <v>3748.4</v>
      </c>
      <c r="H71" s="66">
        <f>H72</f>
        <v>100</v>
      </c>
    </row>
    <row r="72" spans="1:8" ht="25.5">
      <c r="A72" s="9" t="s">
        <v>48</v>
      </c>
      <c r="B72" s="68" t="s">
        <v>40</v>
      </c>
      <c r="C72" s="68" t="s">
        <v>39</v>
      </c>
      <c r="D72" s="68" t="s">
        <v>179</v>
      </c>
      <c r="E72" s="68">
        <v>240</v>
      </c>
      <c r="F72" s="118">
        <v>3748.4</v>
      </c>
      <c r="G72" s="47">
        <v>3748.4</v>
      </c>
      <c r="H72" s="128">
        <f>G72/F72*100</f>
        <v>100</v>
      </c>
    </row>
    <row r="73" spans="1:8" ht="24.75" customHeight="1">
      <c r="A73" s="163" t="s">
        <v>261</v>
      </c>
      <c r="B73" s="138" t="s">
        <v>40</v>
      </c>
      <c r="C73" s="138" t="s">
        <v>39</v>
      </c>
      <c r="D73" s="138" t="s">
        <v>265</v>
      </c>
      <c r="E73" s="138"/>
      <c r="F73" s="118">
        <v>1650</v>
      </c>
      <c r="G73" s="118">
        <f>G74</f>
        <v>1650</v>
      </c>
      <c r="H73" s="66">
        <f>H74</f>
        <v>100</v>
      </c>
    </row>
    <row r="74" spans="1:8" ht="25.5">
      <c r="A74" s="163" t="s">
        <v>48</v>
      </c>
      <c r="B74" s="138" t="s">
        <v>40</v>
      </c>
      <c r="C74" s="138" t="s">
        <v>39</v>
      </c>
      <c r="D74" s="138" t="s">
        <v>265</v>
      </c>
      <c r="E74" s="138" t="s">
        <v>63</v>
      </c>
      <c r="F74" s="118">
        <v>1650</v>
      </c>
      <c r="G74" s="47">
        <v>1650</v>
      </c>
      <c r="H74" s="128">
        <f>G74/F74*100</f>
        <v>100</v>
      </c>
    </row>
    <row r="75" spans="1:8" ht="20.25" customHeight="1">
      <c r="A75" s="8" t="s">
        <v>117</v>
      </c>
      <c r="B75" s="68" t="s">
        <v>40</v>
      </c>
      <c r="C75" s="68" t="s">
        <v>39</v>
      </c>
      <c r="D75" s="68" t="s">
        <v>180</v>
      </c>
      <c r="E75" s="68"/>
      <c r="F75" s="118">
        <f>F76</f>
        <v>2100</v>
      </c>
      <c r="G75" s="118">
        <f>G76</f>
        <v>2100</v>
      </c>
      <c r="H75" s="128">
        <f>G75/F75*100</f>
        <v>100</v>
      </c>
    </row>
    <row r="76" spans="1:8" ht="25.5">
      <c r="A76" s="45" t="s">
        <v>48</v>
      </c>
      <c r="B76" s="68" t="s">
        <v>40</v>
      </c>
      <c r="C76" s="68" t="s">
        <v>39</v>
      </c>
      <c r="D76" s="68" t="s">
        <v>180</v>
      </c>
      <c r="E76" s="68" t="s">
        <v>63</v>
      </c>
      <c r="F76" s="118">
        <v>2100</v>
      </c>
      <c r="G76" s="47">
        <v>2100</v>
      </c>
      <c r="H76" s="128">
        <f>G76/F76*100</f>
        <v>100</v>
      </c>
    </row>
    <row r="77" spans="1:8">
      <c r="A77" s="10" t="s">
        <v>29</v>
      </c>
      <c r="B77" s="67" t="s">
        <v>41</v>
      </c>
      <c r="C77" s="67"/>
      <c r="D77" s="67"/>
      <c r="E77" s="67"/>
      <c r="F77" s="120">
        <f t="shared" ref="F77:G77" si="10">F78</f>
        <v>1250.8</v>
      </c>
      <c r="G77" s="120">
        <f t="shared" si="10"/>
        <v>1250.8</v>
      </c>
      <c r="H77" s="127">
        <f>G77/F77*100</f>
        <v>100</v>
      </c>
    </row>
    <row r="78" spans="1:8">
      <c r="A78" s="10" t="s">
        <v>30</v>
      </c>
      <c r="B78" s="67" t="s">
        <v>41</v>
      </c>
      <c r="C78" s="67" t="s">
        <v>35</v>
      </c>
      <c r="D78" s="67"/>
      <c r="E78" s="67"/>
      <c r="F78" s="120">
        <f>F79+F82</f>
        <v>1250.8</v>
      </c>
      <c r="G78" s="120">
        <f>G79+G82</f>
        <v>1250.8</v>
      </c>
      <c r="H78" s="127">
        <f>G78/F78*100</f>
        <v>100</v>
      </c>
    </row>
    <row r="79" spans="1:8">
      <c r="A79" s="9" t="s">
        <v>59</v>
      </c>
      <c r="B79" s="68" t="s">
        <v>41</v>
      </c>
      <c r="C79" s="68" t="s">
        <v>35</v>
      </c>
      <c r="D79" s="68" t="s">
        <v>181</v>
      </c>
      <c r="E79" s="68"/>
      <c r="F79" s="118">
        <f>F81</f>
        <v>1150.8</v>
      </c>
      <c r="G79" s="118">
        <f>G81</f>
        <v>1150.8</v>
      </c>
      <c r="H79" s="66">
        <f>H81</f>
        <v>100</v>
      </c>
    </row>
    <row r="80" spans="1:8" ht="25.5">
      <c r="A80" s="13" t="s">
        <v>69</v>
      </c>
      <c r="B80" s="70" t="s">
        <v>41</v>
      </c>
      <c r="C80" s="70" t="s">
        <v>35</v>
      </c>
      <c r="D80" s="70" t="s">
        <v>182</v>
      </c>
      <c r="E80" s="70"/>
      <c r="F80" s="135">
        <f>F81</f>
        <v>1150.8</v>
      </c>
      <c r="G80" s="135">
        <f>G81</f>
        <v>1150.8</v>
      </c>
      <c r="H80" s="69">
        <f>H81</f>
        <v>100</v>
      </c>
    </row>
    <row r="81" spans="1:8" ht="21" customHeight="1">
      <c r="A81" s="9" t="s">
        <v>15</v>
      </c>
      <c r="B81" s="70" t="s">
        <v>41</v>
      </c>
      <c r="C81" s="70" t="s">
        <v>35</v>
      </c>
      <c r="D81" s="70" t="s">
        <v>182</v>
      </c>
      <c r="E81" s="70" t="s">
        <v>81</v>
      </c>
      <c r="F81" s="135">
        <v>1150.8</v>
      </c>
      <c r="G81" s="119">
        <v>1150.8</v>
      </c>
      <c r="H81" s="128">
        <f>G81/F81*100</f>
        <v>100</v>
      </c>
    </row>
    <row r="82" spans="1:8" ht="21" customHeight="1">
      <c r="A82" s="8" t="s">
        <v>117</v>
      </c>
      <c r="B82" s="70" t="s">
        <v>41</v>
      </c>
      <c r="C82" s="70" t="s">
        <v>35</v>
      </c>
      <c r="D82" s="68" t="s">
        <v>180</v>
      </c>
      <c r="E82" s="70"/>
      <c r="F82" s="135">
        <f>F83</f>
        <v>100</v>
      </c>
      <c r="G82" s="135">
        <f>G83</f>
        <v>100</v>
      </c>
      <c r="H82" s="128">
        <f>G82/F82*100</f>
        <v>100</v>
      </c>
    </row>
    <row r="83" spans="1:8" ht="25.5">
      <c r="A83" s="45" t="s">
        <v>48</v>
      </c>
      <c r="B83" s="70" t="s">
        <v>41</v>
      </c>
      <c r="C83" s="70" t="s">
        <v>35</v>
      </c>
      <c r="D83" s="68" t="s">
        <v>180</v>
      </c>
      <c r="E83" s="70" t="s">
        <v>63</v>
      </c>
      <c r="F83" s="135">
        <v>100</v>
      </c>
      <c r="G83" s="119">
        <v>100</v>
      </c>
      <c r="H83" s="128">
        <f>G83/F83*100</f>
        <v>100</v>
      </c>
    </row>
    <row r="84" spans="1:8">
      <c r="A84" s="10" t="s">
        <v>60</v>
      </c>
      <c r="B84" s="67">
        <v>10</v>
      </c>
      <c r="C84" s="68"/>
      <c r="D84" s="68"/>
      <c r="E84" s="68"/>
      <c r="F84" s="120">
        <f>F85</f>
        <v>368</v>
      </c>
      <c r="G84" s="120">
        <f>G85</f>
        <v>368</v>
      </c>
      <c r="H84" s="127">
        <f>G84/F84*100</f>
        <v>100</v>
      </c>
    </row>
    <row r="85" spans="1:8">
      <c r="A85" s="10" t="s">
        <v>32</v>
      </c>
      <c r="B85" s="67">
        <v>10</v>
      </c>
      <c r="C85" s="67" t="s">
        <v>35</v>
      </c>
      <c r="D85" s="67"/>
      <c r="E85" s="67"/>
      <c r="F85" s="120">
        <f>F88</f>
        <v>368</v>
      </c>
      <c r="G85" s="120">
        <f>G88</f>
        <v>368</v>
      </c>
      <c r="H85" s="127">
        <f>G85/F85*100</f>
        <v>100</v>
      </c>
    </row>
    <row r="86" spans="1:8" ht="25.5">
      <c r="A86" s="9" t="s">
        <v>52</v>
      </c>
      <c r="B86" s="68">
        <v>10</v>
      </c>
      <c r="C86" s="68" t="s">
        <v>35</v>
      </c>
      <c r="D86" s="68" t="s">
        <v>147</v>
      </c>
      <c r="E86" s="68"/>
      <c r="F86" s="118">
        <f>F88</f>
        <v>368</v>
      </c>
      <c r="G86" s="118">
        <f>G88</f>
        <v>368</v>
      </c>
      <c r="H86" s="66">
        <f>H88</f>
        <v>100</v>
      </c>
    </row>
    <row r="87" spans="1:8">
      <c r="A87" s="9" t="s">
        <v>61</v>
      </c>
      <c r="B87" s="68">
        <v>10</v>
      </c>
      <c r="C87" s="68" t="s">
        <v>35</v>
      </c>
      <c r="D87" s="68" t="s">
        <v>183</v>
      </c>
      <c r="E87" s="68"/>
      <c r="F87" s="118">
        <f>F88</f>
        <v>368</v>
      </c>
      <c r="G87" s="118">
        <f>G88</f>
        <v>368</v>
      </c>
      <c r="H87" s="66">
        <f>H88</f>
        <v>100</v>
      </c>
    </row>
    <row r="88" spans="1:8" ht="21" customHeight="1">
      <c r="A88" s="9" t="s">
        <v>62</v>
      </c>
      <c r="B88" s="68">
        <v>10</v>
      </c>
      <c r="C88" s="68" t="s">
        <v>35</v>
      </c>
      <c r="D88" s="68" t="s">
        <v>183</v>
      </c>
      <c r="E88" s="68">
        <v>320</v>
      </c>
      <c r="F88" s="118">
        <v>368</v>
      </c>
      <c r="G88" s="47">
        <v>368</v>
      </c>
      <c r="H88" s="128">
        <f t="shared" ref="H88:H94" si="11">G88/F88*100</f>
        <v>100</v>
      </c>
    </row>
    <row r="89" spans="1:8">
      <c r="A89" s="10" t="s">
        <v>64</v>
      </c>
      <c r="B89" s="67">
        <v>11</v>
      </c>
      <c r="C89" s="67"/>
      <c r="D89" s="67"/>
      <c r="E89" s="67"/>
      <c r="F89" s="120">
        <f>F93</f>
        <v>582.9</v>
      </c>
      <c r="G89" s="120">
        <f>G93</f>
        <v>582.9</v>
      </c>
      <c r="H89" s="127">
        <f t="shared" si="11"/>
        <v>100</v>
      </c>
    </row>
    <row r="90" spans="1:8">
      <c r="A90" s="10" t="s">
        <v>33</v>
      </c>
      <c r="B90" s="67">
        <v>11</v>
      </c>
      <c r="C90" s="67" t="s">
        <v>35</v>
      </c>
      <c r="D90" s="67"/>
      <c r="E90" s="67"/>
      <c r="F90" s="120">
        <f>F93</f>
        <v>582.9</v>
      </c>
      <c r="G90" s="120">
        <f>G93</f>
        <v>582.9</v>
      </c>
      <c r="H90" s="127">
        <f t="shared" si="11"/>
        <v>100</v>
      </c>
    </row>
    <row r="91" spans="1:8" ht="25.5">
      <c r="A91" s="9" t="s">
        <v>68</v>
      </c>
      <c r="B91" s="68">
        <v>11</v>
      </c>
      <c r="C91" s="68" t="s">
        <v>35</v>
      </c>
      <c r="D91" s="68" t="s">
        <v>184</v>
      </c>
      <c r="E91" s="68"/>
      <c r="F91" s="118">
        <f>F93</f>
        <v>582.9</v>
      </c>
      <c r="G91" s="118">
        <f>G93</f>
        <v>582.9</v>
      </c>
      <c r="H91" s="128">
        <f t="shared" si="11"/>
        <v>100</v>
      </c>
    </row>
    <row r="92" spans="1:8" ht="18.75" customHeight="1">
      <c r="A92" s="13" t="s">
        <v>66</v>
      </c>
      <c r="B92" s="70">
        <v>11</v>
      </c>
      <c r="C92" s="70" t="s">
        <v>35</v>
      </c>
      <c r="D92" s="70" t="s">
        <v>185</v>
      </c>
      <c r="E92" s="70"/>
      <c r="F92" s="135">
        <f>F93</f>
        <v>582.9</v>
      </c>
      <c r="G92" s="135">
        <f>G93</f>
        <v>582.9</v>
      </c>
      <c r="H92" s="128">
        <f t="shared" si="11"/>
        <v>100</v>
      </c>
    </row>
    <row r="93" spans="1:8" ht="22.5" customHeight="1">
      <c r="A93" s="9" t="s">
        <v>15</v>
      </c>
      <c r="B93" s="70">
        <v>11</v>
      </c>
      <c r="C93" s="70" t="s">
        <v>35</v>
      </c>
      <c r="D93" s="70" t="s">
        <v>185</v>
      </c>
      <c r="E93" s="70" t="s">
        <v>81</v>
      </c>
      <c r="F93" s="135">
        <v>582.9</v>
      </c>
      <c r="G93" s="47">
        <v>582.9</v>
      </c>
      <c r="H93" s="128">
        <f t="shared" si="11"/>
        <v>100</v>
      </c>
    </row>
    <row r="94" spans="1:8" ht="24" customHeight="1">
      <c r="A94" s="10" t="s">
        <v>102</v>
      </c>
      <c r="B94" s="67"/>
      <c r="C94" s="67"/>
      <c r="D94" s="67"/>
      <c r="E94" s="67"/>
      <c r="F94" s="120">
        <f>F12+F45+F50+F59+F77+F84+F89</f>
        <v>19420.100000000002</v>
      </c>
      <c r="G94" s="120">
        <f>G12+G45+G50+G59+G77+G84+G89</f>
        <v>19420.100000000002</v>
      </c>
      <c r="H94" s="127">
        <f t="shared" si="11"/>
        <v>100</v>
      </c>
    </row>
    <row r="96" spans="1:8">
      <c r="G96" s="53"/>
      <c r="H96" s="53"/>
    </row>
  </sheetData>
  <mergeCells count="15">
    <mergeCell ref="D1:H1"/>
    <mergeCell ref="A7:H7"/>
    <mergeCell ref="E8:F8"/>
    <mergeCell ref="A9:A10"/>
    <mergeCell ref="B9:B10"/>
    <mergeCell ref="C9:C10"/>
    <mergeCell ref="D9:D10"/>
    <mergeCell ref="E9:E10"/>
    <mergeCell ref="F9:F10"/>
    <mergeCell ref="G9:G10"/>
    <mergeCell ref="H9:H10"/>
    <mergeCell ref="D6:H6"/>
    <mergeCell ref="D5:H5"/>
    <mergeCell ref="D3:H3"/>
    <mergeCell ref="D4:H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28"/>
  <sheetViews>
    <sheetView view="pageBreakPreview" topLeftCell="A19" zoomScaleSheetLayoutView="100" workbookViewId="0">
      <selection activeCell="E14" sqref="E14"/>
    </sheetView>
  </sheetViews>
  <sheetFormatPr defaultRowHeight="15"/>
  <cols>
    <col min="1" max="1" width="50" customWidth="1"/>
    <col min="2" max="2" width="5" customWidth="1"/>
    <col min="3" max="3" width="6.28515625" customWidth="1"/>
    <col min="4" max="4" width="5.85546875" customWidth="1"/>
    <col min="5" max="5" width="12.140625" customWidth="1"/>
    <col min="6" max="6" width="5.140625" customWidth="1"/>
    <col min="7" max="7" width="11" customWidth="1"/>
    <col min="8" max="8" width="10.28515625" style="27" customWidth="1"/>
    <col min="9" max="9" width="9.85546875" style="27" customWidth="1"/>
  </cols>
  <sheetData>
    <row r="1" spans="1:11" ht="16.5" customHeight="1">
      <c r="A1" s="2"/>
      <c r="B1" s="2"/>
      <c r="C1" s="2"/>
      <c r="D1" s="189" t="s">
        <v>241</v>
      </c>
      <c r="E1" s="189"/>
      <c r="F1" s="189"/>
      <c r="G1" s="189"/>
      <c r="H1" s="189"/>
      <c r="I1" s="189"/>
      <c r="J1" s="35"/>
      <c r="K1" s="35"/>
    </row>
    <row r="2" spans="1:11" hidden="1">
      <c r="A2" s="2"/>
      <c r="B2" s="2"/>
      <c r="C2" s="2"/>
      <c r="D2" s="6"/>
      <c r="E2" s="6"/>
      <c r="F2" s="6"/>
      <c r="G2" s="6"/>
      <c r="H2" s="157"/>
      <c r="I2" s="157"/>
      <c r="J2" s="34"/>
      <c r="K2" s="34"/>
    </row>
    <row r="3" spans="1:11">
      <c r="A3" s="2"/>
      <c r="B3" s="2"/>
      <c r="C3" s="2"/>
      <c r="D3" s="6"/>
      <c r="E3" s="6"/>
      <c r="F3" s="193" t="s">
        <v>236</v>
      </c>
      <c r="G3" s="193"/>
      <c r="H3" s="193"/>
      <c r="I3" s="193"/>
      <c r="J3" s="34"/>
      <c r="K3" s="34"/>
    </row>
    <row r="4" spans="1:11">
      <c r="A4" s="2"/>
      <c r="B4" s="2"/>
      <c r="C4" s="2"/>
      <c r="D4" s="6"/>
      <c r="E4" s="6"/>
      <c r="F4" s="193" t="s">
        <v>238</v>
      </c>
      <c r="G4" s="193"/>
      <c r="H4" s="193"/>
      <c r="I4" s="193"/>
      <c r="J4" s="34"/>
      <c r="K4" s="34"/>
    </row>
    <row r="5" spans="1:11">
      <c r="A5" s="2"/>
      <c r="B5" s="2"/>
      <c r="C5" s="2"/>
      <c r="D5" s="6"/>
      <c r="E5" s="6"/>
      <c r="F5" s="193" t="s">
        <v>271</v>
      </c>
      <c r="G5" s="193"/>
      <c r="H5" s="193"/>
      <c r="I5" s="193"/>
      <c r="J5" s="34"/>
      <c r="K5" s="34"/>
    </row>
    <row r="6" spans="1:11">
      <c r="A6" s="2"/>
      <c r="B6" s="2"/>
      <c r="C6" s="2"/>
      <c r="D6" s="6"/>
      <c r="E6" s="6"/>
      <c r="F6" s="6"/>
      <c r="G6" s="6"/>
      <c r="H6" s="34"/>
      <c r="I6" s="34"/>
      <c r="J6" s="34"/>
      <c r="K6" s="34"/>
    </row>
    <row r="7" spans="1:11" ht="31.5" customHeight="1">
      <c r="A7" s="191" t="s">
        <v>246</v>
      </c>
      <c r="B7" s="191"/>
      <c r="C7" s="191"/>
      <c r="D7" s="191"/>
      <c r="E7" s="191"/>
      <c r="F7" s="191"/>
      <c r="G7" s="191"/>
      <c r="H7" s="191"/>
      <c r="I7" s="191"/>
    </row>
    <row r="8" spans="1:11" hidden="1">
      <c r="A8" s="39"/>
      <c r="B8" s="39"/>
      <c r="C8" s="39"/>
      <c r="D8" s="6"/>
      <c r="E8" s="6"/>
      <c r="F8" s="6"/>
      <c r="G8" s="6"/>
      <c r="H8" s="34"/>
      <c r="I8" s="40"/>
    </row>
    <row r="9" spans="1:11" s="7" customFormat="1" ht="15" customHeight="1">
      <c r="A9" s="182" t="s">
        <v>18</v>
      </c>
      <c r="B9" s="182" t="s">
        <v>235</v>
      </c>
      <c r="C9" s="182" t="s">
        <v>225</v>
      </c>
      <c r="D9" s="182" t="s">
        <v>226</v>
      </c>
      <c r="E9" s="182" t="s">
        <v>230</v>
      </c>
      <c r="F9" s="182" t="s">
        <v>231</v>
      </c>
      <c r="G9" s="184" t="s">
        <v>244</v>
      </c>
      <c r="H9" s="174" t="s">
        <v>245</v>
      </c>
      <c r="I9" s="174" t="s">
        <v>227</v>
      </c>
    </row>
    <row r="10" spans="1:11" s="7" customFormat="1" ht="38.25" customHeight="1">
      <c r="A10" s="182"/>
      <c r="B10" s="182"/>
      <c r="C10" s="182"/>
      <c r="D10" s="182"/>
      <c r="E10" s="182"/>
      <c r="F10" s="182"/>
      <c r="G10" s="185"/>
      <c r="H10" s="181"/>
      <c r="I10" s="181"/>
    </row>
    <row r="11" spans="1:11" s="7" customFormat="1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32">
        <v>7</v>
      </c>
      <c r="H11" s="33"/>
      <c r="I11" s="33"/>
    </row>
    <row r="12" spans="1:11" s="7" customFormat="1">
      <c r="A12" s="10" t="s">
        <v>101</v>
      </c>
      <c r="B12" s="67" t="s">
        <v>96</v>
      </c>
      <c r="C12" s="67"/>
      <c r="D12" s="67"/>
      <c r="E12" s="67"/>
      <c r="F12" s="67"/>
      <c r="G12" s="139">
        <f>G13+G43+G49+G58+G76+G83+G89</f>
        <v>19420.100000000002</v>
      </c>
      <c r="H12" s="139">
        <f>H13+H43+H49+H58+H76+H83+H89</f>
        <v>19420.100000000002</v>
      </c>
      <c r="I12" s="127">
        <f>H12/G12*100</f>
        <v>100</v>
      </c>
    </row>
    <row r="13" spans="1:11" s="7" customFormat="1">
      <c r="A13" s="10" t="s">
        <v>19</v>
      </c>
      <c r="B13" s="67" t="s">
        <v>96</v>
      </c>
      <c r="C13" s="67" t="s">
        <v>35</v>
      </c>
      <c r="D13" s="67"/>
      <c r="E13" s="67"/>
      <c r="F13" s="67"/>
      <c r="G13" s="139">
        <f>G14+G19+G31+G35</f>
        <v>5948.5</v>
      </c>
      <c r="H13" s="139">
        <f>H14+H19+H31+H35</f>
        <v>5948.5</v>
      </c>
      <c r="I13" s="127">
        <f>H13/G13*100</f>
        <v>100</v>
      </c>
    </row>
    <row r="14" spans="1:11" s="7" customFormat="1" ht="25.5">
      <c r="A14" s="10" t="s">
        <v>20</v>
      </c>
      <c r="B14" s="68" t="s">
        <v>96</v>
      </c>
      <c r="C14" s="68" t="s">
        <v>35</v>
      </c>
      <c r="D14" s="68" t="s">
        <v>36</v>
      </c>
      <c r="E14" s="68"/>
      <c r="F14" s="68"/>
      <c r="G14" s="139">
        <f>G15</f>
        <v>981.8</v>
      </c>
      <c r="H14" s="139">
        <f>H15</f>
        <v>981.8</v>
      </c>
      <c r="I14" s="118">
        <f>I15</f>
        <v>100</v>
      </c>
    </row>
    <row r="15" spans="1:11" s="7" customFormat="1">
      <c r="A15" s="9" t="s">
        <v>42</v>
      </c>
      <c r="B15" s="22" t="s">
        <v>96</v>
      </c>
      <c r="C15" s="22" t="s">
        <v>35</v>
      </c>
      <c r="D15" s="22" t="s">
        <v>36</v>
      </c>
      <c r="E15" s="68" t="s">
        <v>141</v>
      </c>
      <c r="F15" s="68"/>
      <c r="G15" s="118">
        <f>G18</f>
        <v>981.8</v>
      </c>
      <c r="H15" s="118">
        <f>H18</f>
        <v>981.8</v>
      </c>
      <c r="I15" s="118">
        <f t="shared" ref="I15" si="0">I16</f>
        <v>100</v>
      </c>
    </row>
    <row r="16" spans="1:11" s="7" customFormat="1">
      <c r="A16" s="9" t="s">
        <v>43</v>
      </c>
      <c r="B16" s="22" t="s">
        <v>96</v>
      </c>
      <c r="C16" s="22" t="s">
        <v>35</v>
      </c>
      <c r="D16" s="22" t="s">
        <v>36</v>
      </c>
      <c r="E16" s="68" t="s">
        <v>141</v>
      </c>
      <c r="F16" s="68"/>
      <c r="G16" s="140">
        <f>G18</f>
        <v>981.8</v>
      </c>
      <c r="H16" s="140">
        <f>H18</f>
        <v>981.8</v>
      </c>
      <c r="I16" s="128">
        <f t="shared" ref="I16:I23" si="1">H16/G16*100</f>
        <v>100</v>
      </c>
    </row>
    <row r="17" spans="1:9" s="7" customFormat="1" ht="13.5" customHeight="1">
      <c r="A17" s="9" t="s">
        <v>44</v>
      </c>
      <c r="B17" s="68" t="s">
        <v>96</v>
      </c>
      <c r="C17" s="22" t="s">
        <v>35</v>
      </c>
      <c r="D17" s="22" t="s">
        <v>36</v>
      </c>
      <c r="E17" s="68" t="s">
        <v>142</v>
      </c>
      <c r="F17" s="68"/>
      <c r="G17" s="140">
        <f>G18</f>
        <v>981.8</v>
      </c>
      <c r="H17" s="140">
        <f>H18</f>
        <v>981.8</v>
      </c>
      <c r="I17" s="127">
        <f t="shared" si="1"/>
        <v>100</v>
      </c>
    </row>
    <row r="18" spans="1:9" s="7" customFormat="1" ht="25.5">
      <c r="A18" s="9" t="s">
        <v>65</v>
      </c>
      <c r="B18" s="68" t="s">
        <v>96</v>
      </c>
      <c r="C18" s="68" t="s">
        <v>35</v>
      </c>
      <c r="D18" s="68" t="s">
        <v>36</v>
      </c>
      <c r="E18" s="68" t="s">
        <v>142</v>
      </c>
      <c r="F18" s="68">
        <v>120</v>
      </c>
      <c r="G18" s="140">
        <v>981.8</v>
      </c>
      <c r="H18" s="141">
        <v>981.8</v>
      </c>
      <c r="I18" s="128">
        <f t="shared" si="1"/>
        <v>100</v>
      </c>
    </row>
    <row r="19" spans="1:9" s="7" customFormat="1" ht="40.5" customHeight="1">
      <c r="A19" s="10" t="s">
        <v>21</v>
      </c>
      <c r="B19" s="68" t="s">
        <v>96</v>
      </c>
      <c r="C19" s="67" t="s">
        <v>35</v>
      </c>
      <c r="D19" s="67" t="s">
        <v>37</v>
      </c>
      <c r="E19" s="67"/>
      <c r="F19" s="67"/>
      <c r="G19" s="142">
        <f>G20+G26+G28</f>
        <v>4359.8999999999996</v>
      </c>
      <c r="H19" s="142">
        <f>H20+H26+H28</f>
        <v>4359.8999999999996</v>
      </c>
      <c r="I19" s="128">
        <f t="shared" si="1"/>
        <v>100</v>
      </c>
    </row>
    <row r="20" spans="1:9" s="7" customFormat="1">
      <c r="A20" s="9" t="s">
        <v>45</v>
      </c>
      <c r="B20" s="68" t="s">
        <v>96</v>
      </c>
      <c r="C20" s="68" t="s">
        <v>35</v>
      </c>
      <c r="D20" s="68" t="s">
        <v>37</v>
      </c>
      <c r="E20" s="68" t="s">
        <v>141</v>
      </c>
      <c r="F20" s="68"/>
      <c r="G20" s="112">
        <f>SUM(G22:G25)</f>
        <v>3249</v>
      </c>
      <c r="H20" s="112">
        <f>SUM(H22:H25)</f>
        <v>3249</v>
      </c>
      <c r="I20" s="128">
        <f t="shared" si="1"/>
        <v>100</v>
      </c>
    </row>
    <row r="21" spans="1:9" s="7" customFormat="1" ht="14.25" customHeight="1">
      <c r="A21" s="9" t="s">
        <v>46</v>
      </c>
      <c r="B21" s="68" t="s">
        <v>96</v>
      </c>
      <c r="C21" s="22" t="s">
        <v>35</v>
      </c>
      <c r="D21" s="22" t="s">
        <v>37</v>
      </c>
      <c r="E21" s="68" t="s">
        <v>143</v>
      </c>
      <c r="F21" s="68"/>
      <c r="G21" s="140">
        <f>G22+G23+G25+G24</f>
        <v>3249</v>
      </c>
      <c r="H21" s="140">
        <f>H22+H23+H25+H24</f>
        <v>3249</v>
      </c>
      <c r="I21" s="128">
        <f t="shared" si="1"/>
        <v>100</v>
      </c>
    </row>
    <row r="22" spans="1:9" s="7" customFormat="1" ht="25.5">
      <c r="A22" s="9" t="s">
        <v>47</v>
      </c>
      <c r="B22" s="68" t="s">
        <v>96</v>
      </c>
      <c r="C22" s="68" t="s">
        <v>35</v>
      </c>
      <c r="D22" s="68" t="s">
        <v>37</v>
      </c>
      <c r="E22" s="68" t="s">
        <v>143</v>
      </c>
      <c r="F22" s="68">
        <v>120</v>
      </c>
      <c r="G22" s="143">
        <v>2336.1999999999998</v>
      </c>
      <c r="H22" s="141">
        <v>2336.1999999999998</v>
      </c>
      <c r="I22" s="128">
        <f t="shared" si="1"/>
        <v>100</v>
      </c>
    </row>
    <row r="23" spans="1:9" s="7" customFormat="1" ht="25.5">
      <c r="A23" s="9" t="s">
        <v>48</v>
      </c>
      <c r="B23" s="68" t="s">
        <v>96</v>
      </c>
      <c r="C23" s="68" t="s">
        <v>35</v>
      </c>
      <c r="D23" s="68" t="s">
        <v>37</v>
      </c>
      <c r="E23" s="68" t="s">
        <v>143</v>
      </c>
      <c r="F23" s="68">
        <v>240</v>
      </c>
      <c r="G23" s="140">
        <v>715.8</v>
      </c>
      <c r="H23" s="141">
        <v>715.8</v>
      </c>
      <c r="I23" s="128">
        <f t="shared" si="1"/>
        <v>100</v>
      </c>
    </row>
    <row r="24" spans="1:9" s="7" customFormat="1">
      <c r="A24" s="9" t="s">
        <v>15</v>
      </c>
      <c r="B24" s="68" t="s">
        <v>96</v>
      </c>
      <c r="C24" s="68" t="s">
        <v>35</v>
      </c>
      <c r="D24" s="68" t="s">
        <v>37</v>
      </c>
      <c r="E24" s="68" t="s">
        <v>143</v>
      </c>
      <c r="F24" s="68">
        <v>540</v>
      </c>
      <c r="G24" s="112">
        <v>186.8</v>
      </c>
      <c r="H24" s="141">
        <v>186.8</v>
      </c>
      <c r="I24" s="135">
        <f>I25</f>
        <v>100</v>
      </c>
    </row>
    <row r="25" spans="1:9" s="7" customFormat="1">
      <c r="A25" s="9" t="s">
        <v>49</v>
      </c>
      <c r="B25" s="68" t="s">
        <v>96</v>
      </c>
      <c r="C25" s="68" t="s">
        <v>35</v>
      </c>
      <c r="D25" s="68" t="s">
        <v>37</v>
      </c>
      <c r="E25" s="68" t="s">
        <v>143</v>
      </c>
      <c r="F25" s="68">
        <v>850</v>
      </c>
      <c r="G25" s="140">
        <v>10.199999999999999</v>
      </c>
      <c r="H25" s="144">
        <v>10.199999999999999</v>
      </c>
      <c r="I25" s="128">
        <f>H25/G25*100</f>
        <v>100</v>
      </c>
    </row>
    <row r="26" spans="1:9" s="7" customFormat="1" ht="38.25">
      <c r="A26" s="49" t="s">
        <v>122</v>
      </c>
      <c r="B26" s="68" t="s">
        <v>96</v>
      </c>
      <c r="C26" s="68" t="s">
        <v>35</v>
      </c>
      <c r="D26" s="68" t="s">
        <v>37</v>
      </c>
      <c r="E26" s="68" t="s">
        <v>144</v>
      </c>
      <c r="F26" s="68"/>
      <c r="G26" s="145">
        <f>G27</f>
        <v>1108.9000000000001</v>
      </c>
      <c r="H26" s="145">
        <f>H27</f>
        <v>1108.9000000000001</v>
      </c>
      <c r="I26" s="118">
        <f>I28</f>
        <v>100</v>
      </c>
    </row>
    <row r="27" spans="1:9" s="7" customFormat="1" ht="27" customHeight="1">
      <c r="A27" s="49" t="s">
        <v>65</v>
      </c>
      <c r="B27" s="68" t="s">
        <v>96</v>
      </c>
      <c r="C27" s="68" t="s">
        <v>35</v>
      </c>
      <c r="D27" s="68" t="s">
        <v>37</v>
      </c>
      <c r="E27" s="68" t="s">
        <v>144</v>
      </c>
      <c r="F27" s="68" t="s">
        <v>99</v>
      </c>
      <c r="G27" s="140">
        <v>1108.9000000000001</v>
      </c>
      <c r="H27" s="146">
        <v>1108.9000000000001</v>
      </c>
      <c r="I27" s="135">
        <f>I28</f>
        <v>100</v>
      </c>
    </row>
    <row r="28" spans="1:9" s="7" customFormat="1">
      <c r="A28" s="43" t="s">
        <v>119</v>
      </c>
      <c r="B28" s="68" t="s">
        <v>96</v>
      </c>
      <c r="C28" s="68" t="s">
        <v>35</v>
      </c>
      <c r="D28" s="68" t="s">
        <v>37</v>
      </c>
      <c r="E28" s="68" t="s">
        <v>145</v>
      </c>
      <c r="F28" s="68"/>
      <c r="G28" s="140">
        <f>G30</f>
        <v>2</v>
      </c>
      <c r="H28" s="140">
        <f>H30</f>
        <v>2</v>
      </c>
      <c r="I28" s="128">
        <f>H28/G28*100</f>
        <v>100</v>
      </c>
    </row>
    <row r="29" spans="1:9" s="7" customFormat="1" ht="27.75" customHeight="1">
      <c r="A29" s="43" t="s">
        <v>120</v>
      </c>
      <c r="B29" s="22" t="s">
        <v>96</v>
      </c>
      <c r="C29" s="88" t="s">
        <v>35</v>
      </c>
      <c r="D29" s="88" t="s">
        <v>37</v>
      </c>
      <c r="E29" s="70" t="s">
        <v>146</v>
      </c>
      <c r="F29" s="70"/>
      <c r="G29" s="147">
        <f>G30</f>
        <v>2</v>
      </c>
      <c r="H29" s="147">
        <f>H30</f>
        <v>2</v>
      </c>
      <c r="I29" s="127">
        <f>H29/G29*100</f>
        <v>100</v>
      </c>
    </row>
    <row r="30" spans="1:9" s="7" customFormat="1" ht="25.5">
      <c r="A30" s="9" t="s">
        <v>53</v>
      </c>
      <c r="B30" s="68" t="s">
        <v>96</v>
      </c>
      <c r="C30" s="68" t="s">
        <v>35</v>
      </c>
      <c r="D30" s="68" t="s">
        <v>37</v>
      </c>
      <c r="E30" s="70" t="s">
        <v>146</v>
      </c>
      <c r="F30" s="68">
        <v>240</v>
      </c>
      <c r="G30" s="140">
        <v>2</v>
      </c>
      <c r="H30" s="144">
        <v>2</v>
      </c>
      <c r="I30" s="118">
        <f t="shared" ref="I30:I31" si="2">I31</f>
        <v>100</v>
      </c>
    </row>
    <row r="31" spans="1:9" s="7" customFormat="1" ht="38.25">
      <c r="A31" s="10" t="s">
        <v>22</v>
      </c>
      <c r="B31" s="68" t="s">
        <v>96</v>
      </c>
      <c r="C31" s="67" t="s">
        <v>35</v>
      </c>
      <c r="D31" s="67" t="s">
        <v>38</v>
      </c>
      <c r="E31" s="67"/>
      <c r="F31" s="67"/>
      <c r="G31" s="142">
        <f>G33</f>
        <v>152.1</v>
      </c>
      <c r="H31" s="142">
        <f>H33</f>
        <v>152.1</v>
      </c>
      <c r="I31" s="118">
        <f t="shared" si="2"/>
        <v>100</v>
      </c>
    </row>
    <row r="32" spans="1:9" s="7" customFormat="1">
      <c r="A32" s="9" t="s">
        <v>45</v>
      </c>
      <c r="B32" s="68" t="s">
        <v>96</v>
      </c>
      <c r="C32" s="68" t="s">
        <v>35</v>
      </c>
      <c r="D32" s="68" t="s">
        <v>38</v>
      </c>
      <c r="E32" s="68" t="s">
        <v>141</v>
      </c>
      <c r="F32" s="68"/>
      <c r="G32" s="112">
        <f t="shared" ref="G32:H32" si="3">G33</f>
        <v>152.1</v>
      </c>
      <c r="H32" s="112">
        <f t="shared" si="3"/>
        <v>152.1</v>
      </c>
      <c r="I32" s="128">
        <f>H32/G32*100</f>
        <v>100</v>
      </c>
    </row>
    <row r="33" spans="1:9" s="7" customFormat="1">
      <c r="A33" s="9" t="s">
        <v>44</v>
      </c>
      <c r="B33" s="22" t="s">
        <v>96</v>
      </c>
      <c r="C33" s="22" t="s">
        <v>35</v>
      </c>
      <c r="D33" s="68" t="s">
        <v>38</v>
      </c>
      <c r="E33" s="68" t="s">
        <v>143</v>
      </c>
      <c r="F33" s="68"/>
      <c r="G33" s="112">
        <v>152.1</v>
      </c>
      <c r="H33" s="112">
        <v>152.1</v>
      </c>
      <c r="I33" s="128">
        <f>H33/G33*100</f>
        <v>100</v>
      </c>
    </row>
    <row r="34" spans="1:9" s="7" customFormat="1">
      <c r="A34" s="9" t="s">
        <v>15</v>
      </c>
      <c r="B34" s="68" t="s">
        <v>96</v>
      </c>
      <c r="C34" s="68" t="s">
        <v>35</v>
      </c>
      <c r="D34" s="68" t="s">
        <v>38</v>
      </c>
      <c r="E34" s="68" t="s">
        <v>143</v>
      </c>
      <c r="F34" s="68">
        <v>540</v>
      </c>
      <c r="G34" s="112">
        <v>152.1</v>
      </c>
      <c r="H34" s="141">
        <v>152.1</v>
      </c>
      <c r="I34" s="128">
        <f>H34/G34*100</f>
        <v>100</v>
      </c>
    </row>
    <row r="35" spans="1:9" s="7" customFormat="1">
      <c r="A35" s="10" t="s">
        <v>100</v>
      </c>
      <c r="B35" s="68" t="s">
        <v>96</v>
      </c>
      <c r="C35" s="67" t="s">
        <v>35</v>
      </c>
      <c r="D35" s="67" t="s">
        <v>98</v>
      </c>
      <c r="E35" s="68"/>
      <c r="F35" s="89"/>
      <c r="G35" s="139">
        <f>G37+G39</f>
        <v>454.7</v>
      </c>
      <c r="H35" s="139">
        <f>H37+H39</f>
        <v>454.7</v>
      </c>
      <c r="I35" s="127">
        <f>H35/G35*100</f>
        <v>100</v>
      </c>
    </row>
    <row r="36" spans="1:9" s="7" customFormat="1" ht="25.5">
      <c r="A36" s="105" t="s">
        <v>52</v>
      </c>
      <c r="B36" s="68" t="s">
        <v>96</v>
      </c>
      <c r="C36" s="68" t="s">
        <v>35</v>
      </c>
      <c r="D36" s="68" t="s">
        <v>98</v>
      </c>
      <c r="E36" s="68" t="s">
        <v>147</v>
      </c>
      <c r="F36" s="68"/>
      <c r="G36" s="139">
        <f>G37</f>
        <v>453.7</v>
      </c>
      <c r="H36" s="139">
        <f>H37</f>
        <v>453.7</v>
      </c>
      <c r="I36" s="127">
        <f>H36/G36*100</f>
        <v>100</v>
      </c>
    </row>
    <row r="37" spans="1:9" s="7" customFormat="1" ht="25.5">
      <c r="A37" s="8" t="s">
        <v>97</v>
      </c>
      <c r="B37" s="22" t="s">
        <v>96</v>
      </c>
      <c r="C37" s="22" t="s">
        <v>35</v>
      </c>
      <c r="D37" s="68" t="s">
        <v>98</v>
      </c>
      <c r="E37" s="68" t="s">
        <v>148</v>
      </c>
      <c r="F37" s="68"/>
      <c r="G37" s="112">
        <f t="shared" ref="G37:H37" si="4">G38</f>
        <v>453.7</v>
      </c>
      <c r="H37" s="112">
        <f t="shared" si="4"/>
        <v>453.7</v>
      </c>
      <c r="I37" s="118">
        <f>I39</f>
        <v>100</v>
      </c>
    </row>
    <row r="38" spans="1:9" s="7" customFormat="1">
      <c r="A38" s="9" t="s">
        <v>15</v>
      </c>
      <c r="B38" s="68" t="s">
        <v>96</v>
      </c>
      <c r="C38" s="68" t="s">
        <v>35</v>
      </c>
      <c r="D38" s="68" t="s">
        <v>98</v>
      </c>
      <c r="E38" s="68" t="s">
        <v>148</v>
      </c>
      <c r="F38" s="68">
        <v>540</v>
      </c>
      <c r="G38" s="140">
        <v>453.7</v>
      </c>
      <c r="H38" s="146">
        <v>453.7</v>
      </c>
      <c r="I38" s="118">
        <f>I39</f>
        <v>100</v>
      </c>
    </row>
    <row r="39" spans="1:9" s="7" customFormat="1" ht="38.25">
      <c r="A39" s="10" t="s">
        <v>188</v>
      </c>
      <c r="B39" s="68" t="s">
        <v>96</v>
      </c>
      <c r="C39" s="68" t="s">
        <v>35</v>
      </c>
      <c r="D39" s="68" t="s">
        <v>98</v>
      </c>
      <c r="E39" s="68" t="s">
        <v>149</v>
      </c>
      <c r="F39" s="68"/>
      <c r="G39" s="140">
        <f t="shared" ref="G39:H41" si="5">G40</f>
        <v>1</v>
      </c>
      <c r="H39" s="140">
        <f t="shared" si="5"/>
        <v>1</v>
      </c>
      <c r="I39" s="128">
        <f>H39/G39*100</f>
        <v>100</v>
      </c>
    </row>
    <row r="40" spans="1:9" s="7" customFormat="1" ht="40.5">
      <c r="A40" s="56" t="s">
        <v>139</v>
      </c>
      <c r="B40" s="68" t="s">
        <v>96</v>
      </c>
      <c r="C40" s="68" t="s">
        <v>35</v>
      </c>
      <c r="D40" s="68" t="s">
        <v>98</v>
      </c>
      <c r="E40" s="68" t="s">
        <v>150</v>
      </c>
      <c r="F40" s="68"/>
      <c r="G40" s="140">
        <f t="shared" si="5"/>
        <v>1</v>
      </c>
      <c r="H40" s="140">
        <f t="shared" si="5"/>
        <v>1</v>
      </c>
      <c r="I40" s="128">
        <f>H40/G40*100</f>
        <v>100</v>
      </c>
    </row>
    <row r="41" spans="1:9" s="7" customFormat="1" ht="25.5">
      <c r="A41" s="55" t="s">
        <v>140</v>
      </c>
      <c r="B41" s="68" t="s">
        <v>96</v>
      </c>
      <c r="C41" s="68" t="s">
        <v>35</v>
      </c>
      <c r="D41" s="68" t="s">
        <v>98</v>
      </c>
      <c r="E41" s="68" t="s">
        <v>169</v>
      </c>
      <c r="F41" s="68"/>
      <c r="G41" s="140">
        <f t="shared" si="5"/>
        <v>1</v>
      </c>
      <c r="H41" s="140">
        <f t="shared" si="5"/>
        <v>1</v>
      </c>
      <c r="I41" s="128">
        <f>H41/G41*100</f>
        <v>100</v>
      </c>
    </row>
    <row r="42" spans="1:9" s="7" customFormat="1" ht="25.5">
      <c r="A42" s="55" t="s">
        <v>48</v>
      </c>
      <c r="B42" s="68" t="s">
        <v>96</v>
      </c>
      <c r="C42" s="68" t="s">
        <v>35</v>
      </c>
      <c r="D42" s="68" t="s">
        <v>98</v>
      </c>
      <c r="E42" s="68" t="s">
        <v>169</v>
      </c>
      <c r="F42" s="68" t="s">
        <v>63</v>
      </c>
      <c r="G42" s="140">
        <v>1</v>
      </c>
      <c r="H42" s="148">
        <v>1</v>
      </c>
      <c r="I42" s="127">
        <f>H42/G42*100</f>
        <v>100</v>
      </c>
    </row>
    <row r="43" spans="1:9" s="7" customFormat="1" ht="25.5">
      <c r="A43" s="10" t="s">
        <v>54</v>
      </c>
      <c r="B43" s="68" t="s">
        <v>96</v>
      </c>
      <c r="C43" s="67" t="s">
        <v>39</v>
      </c>
      <c r="D43" s="67"/>
      <c r="E43" s="67"/>
      <c r="F43" s="67"/>
      <c r="G43" s="139">
        <f>G44</f>
        <v>262.5</v>
      </c>
      <c r="H43" s="139">
        <f>H44</f>
        <v>262.5</v>
      </c>
      <c r="I43" s="127">
        <f>H43/G43*100</f>
        <v>100</v>
      </c>
    </row>
    <row r="44" spans="1:9" s="7" customFormat="1" ht="38.25">
      <c r="A44" s="10" t="s">
        <v>165</v>
      </c>
      <c r="B44" s="73" t="s">
        <v>96</v>
      </c>
      <c r="C44" s="90" t="s">
        <v>39</v>
      </c>
      <c r="D44" s="90">
        <v>10</v>
      </c>
      <c r="E44" s="90"/>
      <c r="F44" s="90"/>
      <c r="G44" s="149">
        <f>G46</f>
        <v>262.5</v>
      </c>
      <c r="H44" s="149">
        <f>H46</f>
        <v>262.5</v>
      </c>
      <c r="I44" s="118">
        <f t="shared" ref="I44:I45" si="6">I45</f>
        <v>100</v>
      </c>
    </row>
    <row r="45" spans="1:9" s="7" customFormat="1" ht="38.25">
      <c r="A45" s="18" t="s">
        <v>190</v>
      </c>
      <c r="B45" s="73" t="s">
        <v>96</v>
      </c>
      <c r="C45" s="73" t="s">
        <v>39</v>
      </c>
      <c r="D45" s="73">
        <v>10</v>
      </c>
      <c r="E45" s="73" t="s">
        <v>171</v>
      </c>
      <c r="F45" s="73"/>
      <c r="G45" s="143">
        <f>G48</f>
        <v>262.5</v>
      </c>
      <c r="H45" s="143">
        <f>H48</f>
        <v>262.5</v>
      </c>
      <c r="I45" s="118">
        <f t="shared" si="6"/>
        <v>100</v>
      </c>
    </row>
    <row r="46" spans="1:9" s="7" customFormat="1">
      <c r="A46" s="199" t="s">
        <v>55</v>
      </c>
      <c r="B46" s="73" t="s">
        <v>96</v>
      </c>
      <c r="C46" s="200" t="s">
        <v>39</v>
      </c>
      <c r="D46" s="190">
        <v>10</v>
      </c>
      <c r="E46" s="190" t="s">
        <v>172</v>
      </c>
      <c r="F46" s="190"/>
      <c r="G46" s="192">
        <f>G48</f>
        <v>262.5</v>
      </c>
      <c r="H46" s="192">
        <f>H48</f>
        <v>262.5</v>
      </c>
      <c r="I46" s="128">
        <f t="shared" ref="I46:I62" si="7">H46/G46*100</f>
        <v>100</v>
      </c>
    </row>
    <row r="47" spans="1:9" s="7" customFormat="1" ht="15" hidden="1" customHeight="1">
      <c r="A47" s="199"/>
      <c r="B47" s="73" t="s">
        <v>76</v>
      </c>
      <c r="C47" s="201"/>
      <c r="D47" s="190"/>
      <c r="E47" s="190"/>
      <c r="F47" s="190"/>
      <c r="G47" s="192"/>
      <c r="H47" s="192"/>
      <c r="I47" s="127" t="e">
        <f t="shared" si="7"/>
        <v>#DIV/0!</v>
      </c>
    </row>
    <row r="48" spans="1:9" s="7" customFormat="1" ht="25.5">
      <c r="A48" s="21" t="s">
        <v>56</v>
      </c>
      <c r="B48" s="73" t="s">
        <v>96</v>
      </c>
      <c r="C48" s="73" t="s">
        <v>39</v>
      </c>
      <c r="D48" s="73">
        <v>10</v>
      </c>
      <c r="E48" s="73" t="s">
        <v>172</v>
      </c>
      <c r="F48" s="73">
        <v>240</v>
      </c>
      <c r="G48" s="143">
        <v>262.5</v>
      </c>
      <c r="H48" s="150">
        <v>262.5</v>
      </c>
      <c r="I48" s="128">
        <f t="shared" si="7"/>
        <v>100</v>
      </c>
    </row>
    <row r="49" spans="1:9" s="7" customFormat="1">
      <c r="A49" s="10" t="s">
        <v>57</v>
      </c>
      <c r="B49" s="68" t="s">
        <v>96</v>
      </c>
      <c r="C49" s="67" t="s">
        <v>37</v>
      </c>
      <c r="D49" s="67"/>
      <c r="E49" s="67"/>
      <c r="F49" s="67"/>
      <c r="G49" s="139">
        <f>G50+G54</f>
        <v>713.1</v>
      </c>
      <c r="H49" s="139">
        <f>H50+H54</f>
        <v>713.1</v>
      </c>
      <c r="I49" s="128">
        <f t="shared" si="7"/>
        <v>100</v>
      </c>
    </row>
    <row r="50" spans="1:9" s="7" customFormat="1">
      <c r="A50" s="15" t="s">
        <v>112</v>
      </c>
      <c r="B50" s="68" t="s">
        <v>96</v>
      </c>
      <c r="C50" s="67" t="s">
        <v>37</v>
      </c>
      <c r="D50" s="67" t="s">
        <v>40</v>
      </c>
      <c r="E50" s="67"/>
      <c r="F50" s="67"/>
      <c r="G50" s="149">
        <f>G51</f>
        <v>596.9</v>
      </c>
      <c r="H50" s="139">
        <f t="shared" ref="H50" si="8">H51</f>
        <v>596.9</v>
      </c>
      <c r="I50" s="128">
        <f t="shared" si="7"/>
        <v>100</v>
      </c>
    </row>
    <row r="51" spans="1:9" s="7" customFormat="1" ht="45" customHeight="1">
      <c r="A51" s="18" t="s">
        <v>189</v>
      </c>
      <c r="B51" s="68" t="s">
        <v>96</v>
      </c>
      <c r="C51" s="68" t="s">
        <v>37</v>
      </c>
      <c r="D51" s="68" t="s">
        <v>40</v>
      </c>
      <c r="E51" s="68" t="s">
        <v>173</v>
      </c>
      <c r="F51" s="67"/>
      <c r="G51" s="140">
        <f t="shared" ref="G51:H51" si="9">G52</f>
        <v>596.9</v>
      </c>
      <c r="H51" s="140">
        <f t="shared" si="9"/>
        <v>596.9</v>
      </c>
      <c r="I51" s="128">
        <f t="shared" si="7"/>
        <v>100</v>
      </c>
    </row>
    <row r="52" spans="1:9" s="7" customFormat="1" ht="29.25" customHeight="1">
      <c r="A52" s="14" t="s">
        <v>121</v>
      </c>
      <c r="B52" s="68" t="s">
        <v>96</v>
      </c>
      <c r="C52" s="68" t="s">
        <v>37</v>
      </c>
      <c r="D52" s="68" t="s">
        <v>40</v>
      </c>
      <c r="E52" s="68" t="s">
        <v>174</v>
      </c>
      <c r="F52" s="67"/>
      <c r="G52" s="140">
        <f t="shared" ref="G52:H52" si="10">G53</f>
        <v>596.9</v>
      </c>
      <c r="H52" s="140">
        <f t="shared" si="10"/>
        <v>596.9</v>
      </c>
      <c r="I52" s="128">
        <f t="shared" si="7"/>
        <v>100</v>
      </c>
    </row>
    <row r="53" spans="1:9" s="7" customFormat="1" ht="25.5">
      <c r="A53" s="44" t="s">
        <v>56</v>
      </c>
      <c r="B53" s="68" t="s">
        <v>96</v>
      </c>
      <c r="C53" s="68" t="s">
        <v>37</v>
      </c>
      <c r="D53" s="68" t="s">
        <v>40</v>
      </c>
      <c r="E53" s="68" t="s">
        <v>174</v>
      </c>
      <c r="F53" s="68" t="s">
        <v>63</v>
      </c>
      <c r="G53" s="140">
        <v>596.9</v>
      </c>
      <c r="H53" s="140">
        <v>596.9</v>
      </c>
      <c r="I53" s="127">
        <f t="shared" si="7"/>
        <v>100</v>
      </c>
    </row>
    <row r="54" spans="1:9" s="7" customFormat="1">
      <c r="A54" s="15" t="s">
        <v>229</v>
      </c>
      <c r="B54" s="108" t="s">
        <v>96</v>
      </c>
      <c r="C54" s="67" t="s">
        <v>37</v>
      </c>
      <c r="D54" s="67" t="s">
        <v>228</v>
      </c>
      <c r="E54" s="67"/>
      <c r="F54" s="67"/>
      <c r="G54" s="139">
        <f>G56</f>
        <v>116.2</v>
      </c>
      <c r="H54" s="139">
        <f>H56</f>
        <v>116.2</v>
      </c>
      <c r="I54" s="127">
        <f t="shared" si="7"/>
        <v>100</v>
      </c>
    </row>
    <row r="55" spans="1:9" s="7" customFormat="1" ht="25.5">
      <c r="A55" s="109" t="s">
        <v>68</v>
      </c>
      <c r="B55" s="108" t="s">
        <v>96</v>
      </c>
      <c r="C55" s="67" t="s">
        <v>37</v>
      </c>
      <c r="D55" s="67" t="s">
        <v>228</v>
      </c>
      <c r="E55" s="67" t="s">
        <v>184</v>
      </c>
      <c r="F55" s="67"/>
      <c r="G55" s="139">
        <f>SUM(G56)</f>
        <v>116.2</v>
      </c>
      <c r="H55" s="139">
        <f>SUM(H56)</f>
        <v>116.2</v>
      </c>
      <c r="I55" s="127">
        <f t="shared" si="7"/>
        <v>100</v>
      </c>
    </row>
    <row r="56" spans="1:9" s="7" customFormat="1" ht="25.5">
      <c r="A56" s="134" t="s">
        <v>233</v>
      </c>
      <c r="B56" s="108" t="s">
        <v>96</v>
      </c>
      <c r="C56" s="108" t="s">
        <v>37</v>
      </c>
      <c r="D56" s="108" t="s">
        <v>228</v>
      </c>
      <c r="E56" s="108" t="s">
        <v>234</v>
      </c>
      <c r="F56" s="108"/>
      <c r="G56" s="140">
        <f t="shared" ref="G56:H56" si="11">G57</f>
        <v>116.2</v>
      </c>
      <c r="H56" s="140">
        <f t="shared" si="11"/>
        <v>116.2</v>
      </c>
      <c r="I56" s="128">
        <f t="shared" si="7"/>
        <v>100</v>
      </c>
    </row>
    <row r="57" spans="1:9" s="7" customFormat="1" ht="25.5">
      <c r="A57" s="109" t="s">
        <v>56</v>
      </c>
      <c r="B57" s="108" t="s">
        <v>96</v>
      </c>
      <c r="C57" s="108" t="s">
        <v>37</v>
      </c>
      <c r="D57" s="108" t="s">
        <v>228</v>
      </c>
      <c r="E57" s="108" t="s">
        <v>234</v>
      </c>
      <c r="F57" s="108" t="s">
        <v>63</v>
      </c>
      <c r="G57" s="140">
        <v>116.2</v>
      </c>
      <c r="H57" s="140">
        <v>116.2</v>
      </c>
      <c r="I57" s="128">
        <f t="shared" si="7"/>
        <v>100</v>
      </c>
    </row>
    <row r="58" spans="1:9" s="7" customFormat="1">
      <c r="A58" s="10" t="s">
        <v>27</v>
      </c>
      <c r="B58" s="68" t="s">
        <v>96</v>
      </c>
      <c r="C58" s="67" t="s">
        <v>40</v>
      </c>
      <c r="D58" s="67"/>
      <c r="E58" s="67"/>
      <c r="F58" s="67"/>
      <c r="G58" s="139">
        <f>G62+G59</f>
        <v>10294.299999999999</v>
      </c>
      <c r="H58" s="139">
        <f>H62+H59</f>
        <v>10294.299999999999</v>
      </c>
      <c r="I58" s="127">
        <f t="shared" si="7"/>
        <v>100</v>
      </c>
    </row>
    <row r="59" spans="1:9" s="7" customFormat="1">
      <c r="A59" s="10" t="s">
        <v>262</v>
      </c>
      <c r="B59" s="161" t="s">
        <v>96</v>
      </c>
      <c r="C59" s="67" t="s">
        <v>40</v>
      </c>
      <c r="D59" s="67" t="s">
        <v>35</v>
      </c>
      <c r="E59" s="67"/>
      <c r="F59" s="67"/>
      <c r="G59" s="164">
        <v>80.5</v>
      </c>
      <c r="H59" s="164">
        <v>80.5</v>
      </c>
      <c r="I59" s="118">
        <f>I60</f>
        <v>100</v>
      </c>
    </row>
    <row r="60" spans="1:9" s="7" customFormat="1">
      <c r="A60" s="162" t="s">
        <v>263</v>
      </c>
      <c r="B60" s="161" t="s">
        <v>96</v>
      </c>
      <c r="C60" s="161" t="s">
        <v>40</v>
      </c>
      <c r="D60" s="161" t="s">
        <v>35</v>
      </c>
      <c r="E60" s="161" t="s">
        <v>264</v>
      </c>
      <c r="F60" s="67"/>
      <c r="G60" s="165">
        <v>80.5</v>
      </c>
      <c r="H60" s="165">
        <v>80.5</v>
      </c>
      <c r="I60" s="118">
        <f>I61</f>
        <v>100</v>
      </c>
    </row>
    <row r="61" spans="1:9" s="7" customFormat="1" ht="25.5">
      <c r="A61" s="162" t="s">
        <v>48</v>
      </c>
      <c r="B61" s="161" t="s">
        <v>96</v>
      </c>
      <c r="C61" s="161" t="s">
        <v>40</v>
      </c>
      <c r="D61" s="161" t="s">
        <v>35</v>
      </c>
      <c r="E61" s="161" t="s">
        <v>264</v>
      </c>
      <c r="F61" s="161" t="s">
        <v>63</v>
      </c>
      <c r="G61" s="165">
        <v>80.5</v>
      </c>
      <c r="H61" s="165">
        <v>80.5</v>
      </c>
      <c r="I61" s="118">
        <f>I62</f>
        <v>100</v>
      </c>
    </row>
    <row r="62" spans="1:9" s="7" customFormat="1">
      <c r="A62" s="20" t="s">
        <v>28</v>
      </c>
      <c r="B62" s="73" t="s">
        <v>96</v>
      </c>
      <c r="C62" s="90" t="s">
        <v>40</v>
      </c>
      <c r="D62" s="90" t="s">
        <v>39</v>
      </c>
      <c r="E62" s="90"/>
      <c r="F62" s="90"/>
      <c r="G62" s="149">
        <f t="shared" ref="G62:H62" si="12">G63</f>
        <v>10213.799999999999</v>
      </c>
      <c r="H62" s="149">
        <f t="shared" si="12"/>
        <v>10213.799999999999</v>
      </c>
      <c r="I62" s="127">
        <f t="shared" si="7"/>
        <v>100</v>
      </c>
    </row>
    <row r="63" spans="1:9" s="7" customFormat="1" ht="25.5">
      <c r="A63" s="10" t="s">
        <v>191</v>
      </c>
      <c r="B63" s="73" t="s">
        <v>96</v>
      </c>
      <c r="C63" s="90" t="s">
        <v>40</v>
      </c>
      <c r="D63" s="90" t="s">
        <v>39</v>
      </c>
      <c r="E63" s="73" t="s">
        <v>175</v>
      </c>
      <c r="F63" s="90"/>
      <c r="G63" s="149">
        <f>G64+G68+G70+G66+G74+G72</f>
        <v>10213.799999999999</v>
      </c>
      <c r="H63" s="149">
        <f>H64+H68+H70+H66+H74+H72</f>
        <v>10213.799999999999</v>
      </c>
      <c r="I63" s="118">
        <f>I64</f>
        <v>100</v>
      </c>
    </row>
    <row r="64" spans="1:9" s="7" customFormat="1">
      <c r="A64" s="21" t="s">
        <v>103</v>
      </c>
      <c r="B64" s="73" t="s">
        <v>96</v>
      </c>
      <c r="C64" s="73" t="s">
        <v>40</v>
      </c>
      <c r="D64" s="73" t="s">
        <v>39</v>
      </c>
      <c r="E64" s="73" t="s">
        <v>176</v>
      </c>
      <c r="F64" s="73"/>
      <c r="G64" s="143">
        <f>G65</f>
        <v>2572.1</v>
      </c>
      <c r="H64" s="143">
        <f>H65</f>
        <v>2572.1</v>
      </c>
      <c r="I64" s="128">
        <f>H64/G64*100</f>
        <v>100</v>
      </c>
    </row>
    <row r="65" spans="1:9" s="7" customFormat="1" ht="25.5">
      <c r="A65" s="21" t="s">
        <v>48</v>
      </c>
      <c r="B65" s="73" t="s">
        <v>96</v>
      </c>
      <c r="C65" s="73" t="s">
        <v>40</v>
      </c>
      <c r="D65" s="73" t="s">
        <v>39</v>
      </c>
      <c r="E65" s="73" t="s">
        <v>176</v>
      </c>
      <c r="F65" s="73" t="s">
        <v>63</v>
      </c>
      <c r="G65" s="143">
        <v>2572.1</v>
      </c>
      <c r="H65" s="141">
        <v>2572.1</v>
      </c>
      <c r="I65" s="118">
        <f t="shared" ref="I65" si="13">I66</f>
        <v>100</v>
      </c>
    </row>
    <row r="66" spans="1:9" s="7" customFormat="1">
      <c r="A66" s="21" t="s">
        <v>104</v>
      </c>
      <c r="B66" s="73" t="s">
        <v>96</v>
      </c>
      <c r="C66" s="73" t="s">
        <v>40</v>
      </c>
      <c r="D66" s="73" t="s">
        <v>39</v>
      </c>
      <c r="E66" s="73" t="s">
        <v>177</v>
      </c>
      <c r="F66" s="73"/>
      <c r="G66" s="143">
        <f>G67</f>
        <v>50.7</v>
      </c>
      <c r="H66" s="143">
        <f>H67</f>
        <v>50.7</v>
      </c>
      <c r="I66" s="128">
        <f>H66/G66*100</f>
        <v>100</v>
      </c>
    </row>
    <row r="67" spans="1:9" s="7" customFormat="1" ht="25.5">
      <c r="A67" s="21" t="s">
        <v>48</v>
      </c>
      <c r="B67" s="73" t="s">
        <v>96</v>
      </c>
      <c r="C67" s="73" t="s">
        <v>40</v>
      </c>
      <c r="D67" s="73" t="s">
        <v>39</v>
      </c>
      <c r="E67" s="73" t="s">
        <v>177</v>
      </c>
      <c r="F67" s="73" t="s">
        <v>63</v>
      </c>
      <c r="G67" s="143">
        <v>50.7</v>
      </c>
      <c r="H67" s="146">
        <v>50.7</v>
      </c>
      <c r="I67" s="128">
        <f>H67/G67*100</f>
        <v>100</v>
      </c>
    </row>
    <row r="68" spans="1:9" s="7" customFormat="1" ht="25.5">
      <c r="A68" s="8" t="s">
        <v>113</v>
      </c>
      <c r="B68" s="73" t="s">
        <v>96</v>
      </c>
      <c r="C68" s="73" t="s">
        <v>40</v>
      </c>
      <c r="D68" s="73" t="s">
        <v>39</v>
      </c>
      <c r="E68" s="73" t="s">
        <v>178</v>
      </c>
      <c r="F68" s="90"/>
      <c r="G68" s="151">
        <f>G69</f>
        <v>92.6</v>
      </c>
      <c r="H68" s="151">
        <f>H69</f>
        <v>92.6</v>
      </c>
      <c r="I68" s="128">
        <f>H68/G68*100</f>
        <v>100</v>
      </c>
    </row>
    <row r="69" spans="1:9" s="7" customFormat="1" ht="19.5" customHeight="1">
      <c r="A69" s="8" t="s">
        <v>15</v>
      </c>
      <c r="B69" s="73" t="s">
        <v>96</v>
      </c>
      <c r="C69" s="73" t="s">
        <v>40</v>
      </c>
      <c r="D69" s="73" t="s">
        <v>39</v>
      </c>
      <c r="E69" s="73" t="s">
        <v>178</v>
      </c>
      <c r="F69" s="73" t="s">
        <v>81</v>
      </c>
      <c r="G69" s="143">
        <v>92.6</v>
      </c>
      <c r="H69" s="143">
        <v>92.6</v>
      </c>
      <c r="I69" s="118">
        <f>I70</f>
        <v>100</v>
      </c>
    </row>
    <row r="70" spans="1:9" s="7" customFormat="1" ht="23.25" customHeight="1">
      <c r="A70" s="9" t="s">
        <v>58</v>
      </c>
      <c r="B70" s="68" t="s">
        <v>96</v>
      </c>
      <c r="C70" s="68" t="s">
        <v>40</v>
      </c>
      <c r="D70" s="68" t="s">
        <v>39</v>
      </c>
      <c r="E70" s="68" t="s">
        <v>179</v>
      </c>
      <c r="F70" s="68"/>
      <c r="G70" s="151">
        <f>SUM(G71)</f>
        <v>3748.4</v>
      </c>
      <c r="H70" s="151">
        <f>SUM(H71)</f>
        <v>3748.4</v>
      </c>
      <c r="I70" s="128">
        <f t="shared" ref="I70:I78" si="14">H70/G70*100</f>
        <v>100</v>
      </c>
    </row>
    <row r="71" spans="1:9" s="7" customFormat="1" ht="25.5">
      <c r="A71" s="9" t="s">
        <v>48</v>
      </c>
      <c r="B71" s="68" t="s">
        <v>96</v>
      </c>
      <c r="C71" s="68" t="s">
        <v>40</v>
      </c>
      <c r="D71" s="68" t="s">
        <v>39</v>
      </c>
      <c r="E71" s="68" t="s">
        <v>179</v>
      </c>
      <c r="F71" s="68">
        <v>240</v>
      </c>
      <c r="G71" s="151">
        <v>3748.4</v>
      </c>
      <c r="H71" s="141">
        <v>3748.4</v>
      </c>
      <c r="I71" s="128">
        <f t="shared" si="14"/>
        <v>100</v>
      </c>
    </row>
    <row r="72" spans="1:9" s="7" customFormat="1" ht="25.5">
      <c r="A72" s="163" t="s">
        <v>261</v>
      </c>
      <c r="B72" s="138" t="s">
        <v>96</v>
      </c>
      <c r="C72" s="138" t="s">
        <v>40</v>
      </c>
      <c r="D72" s="138" t="s">
        <v>39</v>
      </c>
      <c r="E72" s="138" t="s">
        <v>260</v>
      </c>
      <c r="F72" s="138"/>
      <c r="G72" s="160">
        <v>1650</v>
      </c>
      <c r="H72" s="146">
        <v>1650</v>
      </c>
      <c r="I72" s="128">
        <f t="shared" si="14"/>
        <v>100</v>
      </c>
    </row>
    <row r="73" spans="1:9" s="7" customFormat="1" ht="21" customHeight="1">
      <c r="A73" s="163" t="s">
        <v>48</v>
      </c>
      <c r="B73" s="138" t="s">
        <v>96</v>
      </c>
      <c r="C73" s="138" t="s">
        <v>40</v>
      </c>
      <c r="D73" s="138" t="s">
        <v>39</v>
      </c>
      <c r="E73" s="138" t="s">
        <v>260</v>
      </c>
      <c r="F73" s="138" t="s">
        <v>63</v>
      </c>
      <c r="G73" s="160">
        <v>1650</v>
      </c>
      <c r="H73" s="146">
        <v>1650</v>
      </c>
      <c r="I73" s="128">
        <f t="shared" si="14"/>
        <v>100</v>
      </c>
    </row>
    <row r="74" spans="1:9" s="7" customFormat="1" ht="21.75" customHeight="1">
      <c r="A74" s="8" t="s">
        <v>117</v>
      </c>
      <c r="B74" s="68" t="s">
        <v>96</v>
      </c>
      <c r="C74" s="68" t="s">
        <v>40</v>
      </c>
      <c r="D74" s="68" t="s">
        <v>39</v>
      </c>
      <c r="E74" s="83" t="s">
        <v>180</v>
      </c>
      <c r="F74" s="68"/>
      <c r="G74" s="143">
        <f>G75</f>
        <v>2100</v>
      </c>
      <c r="H74" s="143">
        <f>H75</f>
        <v>2100</v>
      </c>
      <c r="I74" s="128">
        <f t="shared" si="14"/>
        <v>100</v>
      </c>
    </row>
    <row r="75" spans="1:9" s="7" customFormat="1" ht="25.5">
      <c r="A75" s="42" t="s">
        <v>48</v>
      </c>
      <c r="B75" s="68" t="s">
        <v>96</v>
      </c>
      <c r="C75" s="68" t="s">
        <v>40</v>
      </c>
      <c r="D75" s="68" t="s">
        <v>39</v>
      </c>
      <c r="E75" s="83" t="s">
        <v>180</v>
      </c>
      <c r="F75" s="68" t="s">
        <v>63</v>
      </c>
      <c r="G75" s="151">
        <v>2100</v>
      </c>
      <c r="H75" s="146">
        <v>2100</v>
      </c>
      <c r="I75" s="128">
        <f t="shared" si="14"/>
        <v>100</v>
      </c>
    </row>
    <row r="76" spans="1:9" s="7" customFormat="1">
      <c r="A76" s="10" t="s">
        <v>29</v>
      </c>
      <c r="B76" s="68" t="s">
        <v>96</v>
      </c>
      <c r="C76" s="67" t="s">
        <v>41</v>
      </c>
      <c r="D76" s="67"/>
      <c r="E76" s="67"/>
      <c r="F76" s="67"/>
      <c r="G76" s="139">
        <f>G77</f>
        <v>1250.8</v>
      </c>
      <c r="H76" s="139">
        <f>H77</f>
        <v>1250.8</v>
      </c>
      <c r="I76" s="128">
        <f t="shared" si="14"/>
        <v>100</v>
      </c>
    </row>
    <row r="77" spans="1:9" s="7" customFormat="1">
      <c r="A77" s="10" t="s">
        <v>30</v>
      </c>
      <c r="B77" s="68" t="s">
        <v>96</v>
      </c>
      <c r="C77" s="67" t="s">
        <v>41</v>
      </c>
      <c r="D77" s="67" t="s">
        <v>35</v>
      </c>
      <c r="E77" s="67"/>
      <c r="F77" s="67"/>
      <c r="G77" s="152">
        <f>G80+G81</f>
        <v>1250.8</v>
      </c>
      <c r="H77" s="152">
        <f>H80+H81</f>
        <v>1250.8</v>
      </c>
      <c r="I77" s="127">
        <f t="shared" si="14"/>
        <v>100</v>
      </c>
    </row>
    <row r="78" spans="1:9" s="7" customFormat="1">
      <c r="A78" s="9" t="s">
        <v>59</v>
      </c>
      <c r="B78" s="68" t="s">
        <v>96</v>
      </c>
      <c r="C78" s="68" t="s">
        <v>41</v>
      </c>
      <c r="D78" s="68" t="s">
        <v>35</v>
      </c>
      <c r="E78" s="68" t="s">
        <v>181</v>
      </c>
      <c r="F78" s="68"/>
      <c r="G78" s="151">
        <f>G80</f>
        <v>1150.8</v>
      </c>
      <c r="H78" s="151">
        <f>H80</f>
        <v>1150.8</v>
      </c>
      <c r="I78" s="127">
        <f t="shared" si="14"/>
        <v>100</v>
      </c>
    </row>
    <row r="79" spans="1:9" s="7" customFormat="1" ht="25.5">
      <c r="A79" s="13" t="s">
        <v>70</v>
      </c>
      <c r="B79" s="68" t="s">
        <v>96</v>
      </c>
      <c r="C79" s="68" t="s">
        <v>41</v>
      </c>
      <c r="D79" s="68" t="s">
        <v>35</v>
      </c>
      <c r="E79" s="68" t="s">
        <v>182</v>
      </c>
      <c r="F79" s="68"/>
      <c r="G79" s="151">
        <f>G80</f>
        <v>1150.8</v>
      </c>
      <c r="H79" s="151">
        <f>H80</f>
        <v>1150.8</v>
      </c>
      <c r="I79" s="118">
        <f>I81</f>
        <v>100</v>
      </c>
    </row>
    <row r="80" spans="1:9" s="7" customFormat="1" ht="21" customHeight="1">
      <c r="A80" s="9" t="s">
        <v>15</v>
      </c>
      <c r="B80" s="68" t="s">
        <v>96</v>
      </c>
      <c r="C80" s="68" t="s">
        <v>41</v>
      </c>
      <c r="D80" s="68" t="s">
        <v>35</v>
      </c>
      <c r="E80" s="68" t="s">
        <v>182</v>
      </c>
      <c r="F80" s="68" t="s">
        <v>81</v>
      </c>
      <c r="G80" s="151">
        <v>1150.8</v>
      </c>
      <c r="H80" s="144">
        <v>1150.8</v>
      </c>
      <c r="I80" s="135">
        <f>I81</f>
        <v>100</v>
      </c>
    </row>
    <row r="81" spans="1:9" s="7" customFormat="1" ht="21" customHeight="1">
      <c r="A81" s="8" t="s">
        <v>117</v>
      </c>
      <c r="B81" s="68" t="s">
        <v>96</v>
      </c>
      <c r="C81" s="68" t="s">
        <v>41</v>
      </c>
      <c r="D81" s="68" t="s">
        <v>35</v>
      </c>
      <c r="E81" s="83" t="s">
        <v>180</v>
      </c>
      <c r="F81" s="68"/>
      <c r="G81" s="151">
        <f>G82</f>
        <v>100</v>
      </c>
      <c r="H81" s="151">
        <f>H82</f>
        <v>100</v>
      </c>
      <c r="I81" s="128">
        <f t="shared" ref="I81:I94" si="15">H81/G81*100</f>
        <v>100</v>
      </c>
    </row>
    <row r="82" spans="1:9" s="7" customFormat="1" ht="25.5">
      <c r="A82" s="42" t="s">
        <v>48</v>
      </c>
      <c r="B82" s="68" t="s">
        <v>96</v>
      </c>
      <c r="C82" s="68" t="s">
        <v>41</v>
      </c>
      <c r="D82" s="68" t="s">
        <v>35</v>
      </c>
      <c r="E82" s="83" t="s">
        <v>180</v>
      </c>
      <c r="F82" s="68" t="s">
        <v>63</v>
      </c>
      <c r="G82" s="151">
        <v>100</v>
      </c>
      <c r="H82" s="148">
        <v>100</v>
      </c>
      <c r="I82" s="128">
        <f t="shared" si="15"/>
        <v>100</v>
      </c>
    </row>
    <row r="83" spans="1:9" s="7" customFormat="1">
      <c r="A83" s="10" t="s">
        <v>60</v>
      </c>
      <c r="B83" s="68" t="s">
        <v>96</v>
      </c>
      <c r="C83" s="67">
        <v>10</v>
      </c>
      <c r="D83" s="68"/>
      <c r="E83" s="68"/>
      <c r="F83" s="68"/>
      <c r="G83" s="139">
        <f>G84</f>
        <v>368</v>
      </c>
      <c r="H83" s="139">
        <f>H84</f>
        <v>368</v>
      </c>
      <c r="I83" s="128">
        <f t="shared" si="15"/>
        <v>100</v>
      </c>
    </row>
    <row r="84" spans="1:9" s="7" customFormat="1" ht="19.5" customHeight="1">
      <c r="A84" s="10" t="s">
        <v>32</v>
      </c>
      <c r="B84" s="68" t="s">
        <v>96</v>
      </c>
      <c r="C84" s="67">
        <v>10</v>
      </c>
      <c r="D84" s="67" t="s">
        <v>35</v>
      </c>
      <c r="E84" s="67"/>
      <c r="F84" s="67"/>
      <c r="G84" s="139">
        <f>G87</f>
        <v>368</v>
      </c>
      <c r="H84" s="139">
        <f>H87</f>
        <v>368</v>
      </c>
      <c r="I84" s="127">
        <f t="shared" si="15"/>
        <v>100</v>
      </c>
    </row>
    <row r="85" spans="1:9" s="7" customFormat="1" ht="25.5">
      <c r="A85" s="9" t="s">
        <v>52</v>
      </c>
      <c r="B85" s="68" t="s">
        <v>96</v>
      </c>
      <c r="C85" s="68">
        <v>10</v>
      </c>
      <c r="D85" s="68" t="s">
        <v>35</v>
      </c>
      <c r="E85" s="68" t="s">
        <v>147</v>
      </c>
      <c r="F85" s="68"/>
      <c r="G85" s="140">
        <f>G87</f>
        <v>368</v>
      </c>
      <c r="H85" s="140">
        <f>H87</f>
        <v>368</v>
      </c>
      <c r="I85" s="127">
        <f t="shared" si="15"/>
        <v>100</v>
      </c>
    </row>
    <row r="86" spans="1:9" s="7" customFormat="1" ht="20.25" customHeight="1">
      <c r="A86" s="9" t="s">
        <v>61</v>
      </c>
      <c r="B86" s="68" t="s">
        <v>96</v>
      </c>
      <c r="C86" s="68">
        <v>10</v>
      </c>
      <c r="D86" s="68" t="s">
        <v>35</v>
      </c>
      <c r="E86" s="68" t="s">
        <v>183</v>
      </c>
      <c r="F86" s="68"/>
      <c r="G86" s="140">
        <f>G87</f>
        <v>368</v>
      </c>
      <c r="H86" s="140">
        <f>H87</f>
        <v>368</v>
      </c>
      <c r="I86" s="128">
        <f t="shared" si="15"/>
        <v>100</v>
      </c>
    </row>
    <row r="87" spans="1:9" s="7" customFormat="1" ht="21.75" customHeight="1">
      <c r="A87" s="198" t="s">
        <v>62</v>
      </c>
      <c r="B87" s="68" t="s">
        <v>96</v>
      </c>
      <c r="C87" s="194">
        <v>10</v>
      </c>
      <c r="D87" s="196" t="s">
        <v>35</v>
      </c>
      <c r="E87" s="194" t="s">
        <v>183</v>
      </c>
      <c r="F87" s="194">
        <v>320</v>
      </c>
      <c r="G87" s="195">
        <v>368</v>
      </c>
      <c r="H87" s="144">
        <v>368</v>
      </c>
      <c r="I87" s="128">
        <f t="shared" si="15"/>
        <v>100</v>
      </c>
    </row>
    <row r="88" spans="1:9" s="7" customFormat="1" ht="15" hidden="1" customHeight="1">
      <c r="A88" s="198"/>
      <c r="B88" s="68" t="s">
        <v>76</v>
      </c>
      <c r="C88" s="194"/>
      <c r="D88" s="197"/>
      <c r="E88" s="194"/>
      <c r="F88" s="194"/>
      <c r="G88" s="195"/>
      <c r="H88" s="141"/>
      <c r="I88" s="128" t="e">
        <f t="shared" si="15"/>
        <v>#DIV/0!</v>
      </c>
    </row>
    <row r="89" spans="1:9" s="7" customFormat="1">
      <c r="A89" s="15" t="s">
        <v>64</v>
      </c>
      <c r="B89" s="68" t="s">
        <v>96</v>
      </c>
      <c r="C89" s="91">
        <v>11</v>
      </c>
      <c r="D89" s="91"/>
      <c r="E89" s="91"/>
      <c r="F89" s="91"/>
      <c r="G89" s="152">
        <f>G93</f>
        <v>582.9</v>
      </c>
      <c r="H89" s="152">
        <f>H93</f>
        <v>582.9</v>
      </c>
      <c r="I89" s="127">
        <f t="shared" si="15"/>
        <v>100</v>
      </c>
    </row>
    <row r="90" spans="1:9" s="7" customFormat="1">
      <c r="A90" s="15" t="s">
        <v>33</v>
      </c>
      <c r="B90" s="68" t="s">
        <v>96</v>
      </c>
      <c r="C90" s="91">
        <v>11</v>
      </c>
      <c r="D90" s="91" t="s">
        <v>35</v>
      </c>
      <c r="E90" s="91"/>
      <c r="F90" s="91"/>
      <c r="G90" s="152">
        <f>G93</f>
        <v>582.9</v>
      </c>
      <c r="H90" s="152">
        <f>H93</f>
        <v>582.9</v>
      </c>
      <c r="I90" s="127">
        <f t="shared" si="15"/>
        <v>100</v>
      </c>
    </row>
    <row r="91" spans="1:9" s="7" customFormat="1" ht="25.5">
      <c r="A91" s="16" t="s">
        <v>68</v>
      </c>
      <c r="B91" s="68" t="s">
        <v>96</v>
      </c>
      <c r="C91" s="92">
        <v>11</v>
      </c>
      <c r="D91" s="92" t="s">
        <v>35</v>
      </c>
      <c r="E91" s="92" t="s">
        <v>184</v>
      </c>
      <c r="F91" s="92"/>
      <c r="G91" s="151">
        <f>G93</f>
        <v>582.9</v>
      </c>
      <c r="H91" s="151">
        <f>H93</f>
        <v>582.9</v>
      </c>
      <c r="I91" s="128">
        <f t="shared" si="15"/>
        <v>100</v>
      </c>
    </row>
    <row r="92" spans="1:9" s="7" customFormat="1">
      <c r="A92" s="16" t="s">
        <v>66</v>
      </c>
      <c r="B92" s="68" t="s">
        <v>96</v>
      </c>
      <c r="C92" s="92">
        <v>11</v>
      </c>
      <c r="D92" s="92" t="s">
        <v>35</v>
      </c>
      <c r="E92" s="92" t="s">
        <v>185</v>
      </c>
      <c r="F92" s="92"/>
      <c r="G92" s="151">
        <f>G93</f>
        <v>582.9</v>
      </c>
      <c r="H92" s="151">
        <f>H93</f>
        <v>582.9</v>
      </c>
      <c r="I92" s="128">
        <f t="shared" si="15"/>
        <v>100</v>
      </c>
    </row>
    <row r="93" spans="1:9" s="7" customFormat="1">
      <c r="A93" s="9" t="s">
        <v>15</v>
      </c>
      <c r="B93" s="68" t="s">
        <v>96</v>
      </c>
      <c r="C93" s="92">
        <v>11</v>
      </c>
      <c r="D93" s="92" t="s">
        <v>35</v>
      </c>
      <c r="E93" s="92" t="s">
        <v>185</v>
      </c>
      <c r="F93" s="92" t="s">
        <v>81</v>
      </c>
      <c r="G93" s="151">
        <v>582.9</v>
      </c>
      <c r="H93" s="141">
        <v>582.9</v>
      </c>
      <c r="I93" s="128">
        <f t="shared" si="15"/>
        <v>100</v>
      </c>
    </row>
    <row r="94" spans="1:9" s="7" customFormat="1" ht="23.25" customHeight="1">
      <c r="A94" s="15" t="s">
        <v>102</v>
      </c>
      <c r="B94" s="91"/>
      <c r="C94" s="91"/>
      <c r="D94" s="91"/>
      <c r="E94" s="91"/>
      <c r="F94" s="91"/>
      <c r="G94" s="152">
        <f>G13+G43+G49+G58+G76+G83+G89</f>
        <v>19420.100000000002</v>
      </c>
      <c r="H94" s="152">
        <f>H13+H43+H49+H58+H76+H83+H89</f>
        <v>19420.100000000002</v>
      </c>
      <c r="I94" s="127">
        <f t="shared" si="15"/>
        <v>100</v>
      </c>
    </row>
    <row r="95" spans="1:9">
      <c r="G95" s="95"/>
      <c r="H95" s="96"/>
      <c r="I95" s="96"/>
    </row>
    <row r="96" spans="1:9">
      <c r="G96" s="95"/>
      <c r="H96" s="96"/>
      <c r="I96" s="96"/>
    </row>
    <row r="97" spans="7:9">
      <c r="G97" s="95"/>
      <c r="H97" s="96"/>
      <c r="I97" s="96"/>
    </row>
    <row r="98" spans="7:9">
      <c r="G98" s="93"/>
      <c r="H98" s="94"/>
      <c r="I98" s="94"/>
    </row>
    <row r="99" spans="7:9">
      <c r="G99" s="93"/>
      <c r="H99" s="94"/>
      <c r="I99" s="94"/>
    </row>
    <row r="100" spans="7:9">
      <c r="G100" s="93"/>
      <c r="H100" s="94"/>
      <c r="I100" s="94"/>
    </row>
    <row r="101" spans="7:9">
      <c r="G101" s="93"/>
      <c r="H101" s="94"/>
      <c r="I101" s="94"/>
    </row>
    <row r="102" spans="7:9">
      <c r="G102" s="93"/>
      <c r="H102" s="94"/>
      <c r="I102" s="94"/>
    </row>
    <row r="103" spans="7:9">
      <c r="G103" s="93"/>
      <c r="H103" s="94"/>
      <c r="I103" s="94"/>
    </row>
    <row r="104" spans="7:9">
      <c r="G104" s="93"/>
      <c r="H104" s="94"/>
      <c r="I104" s="94"/>
    </row>
    <row r="105" spans="7:9">
      <c r="G105" s="93"/>
      <c r="H105" s="94"/>
      <c r="I105" s="94"/>
    </row>
    <row r="106" spans="7:9">
      <c r="H106" s="34"/>
      <c r="I106" s="34"/>
    </row>
    <row r="107" spans="7:9">
      <c r="H107" s="34"/>
      <c r="I107" s="34"/>
    </row>
    <row r="108" spans="7:9">
      <c r="H108" s="34"/>
      <c r="I108" s="34"/>
    </row>
    <row r="109" spans="7:9">
      <c r="H109" s="34"/>
      <c r="I109" s="34"/>
    </row>
    <row r="110" spans="7:9">
      <c r="H110" s="34"/>
      <c r="I110" s="34"/>
    </row>
    <row r="111" spans="7:9">
      <c r="H111" s="34"/>
      <c r="I111" s="34"/>
    </row>
    <row r="112" spans="7:9">
      <c r="H112" s="34"/>
      <c r="I112" s="34"/>
    </row>
    <row r="113" spans="8:9">
      <c r="H113" s="34"/>
      <c r="I113" s="34"/>
    </row>
    <row r="114" spans="8:9">
      <c r="H114" s="34"/>
      <c r="I114" s="34"/>
    </row>
    <row r="115" spans="8:9">
      <c r="H115" s="34"/>
      <c r="I115" s="34"/>
    </row>
    <row r="116" spans="8:9">
      <c r="H116" s="34"/>
      <c r="I116" s="34"/>
    </row>
    <row r="117" spans="8:9">
      <c r="H117" s="34"/>
      <c r="I117" s="34"/>
    </row>
    <row r="118" spans="8:9">
      <c r="H118" s="34"/>
      <c r="I118" s="34"/>
    </row>
    <row r="119" spans="8:9">
      <c r="H119" s="34"/>
      <c r="I119" s="34"/>
    </row>
    <row r="120" spans="8:9">
      <c r="H120" s="34"/>
      <c r="I120" s="34"/>
    </row>
    <row r="121" spans="8:9">
      <c r="H121" s="34"/>
      <c r="I121" s="34"/>
    </row>
    <row r="122" spans="8:9">
      <c r="H122" s="34"/>
      <c r="I122" s="34"/>
    </row>
    <row r="123" spans="8:9">
      <c r="H123" s="34"/>
      <c r="I123" s="34"/>
    </row>
    <row r="124" spans="8:9">
      <c r="H124" s="34"/>
      <c r="I124" s="34"/>
    </row>
    <row r="125" spans="8:9">
      <c r="H125" s="34"/>
      <c r="I125" s="34"/>
    </row>
    <row r="126" spans="8:9">
      <c r="H126" s="34"/>
      <c r="I126" s="34"/>
    </row>
    <row r="127" spans="8:9">
      <c r="H127" s="34"/>
      <c r="I127" s="34"/>
    </row>
    <row r="128" spans="8:9">
      <c r="H128" s="34"/>
      <c r="I128" s="34"/>
    </row>
  </sheetData>
  <mergeCells count="27">
    <mergeCell ref="A87:A88"/>
    <mergeCell ref="A46:A47"/>
    <mergeCell ref="C9:C10"/>
    <mergeCell ref="D9:D10"/>
    <mergeCell ref="C87:C88"/>
    <mergeCell ref="C46:C47"/>
    <mergeCell ref="B9:B10"/>
    <mergeCell ref="F87:F88"/>
    <mergeCell ref="G46:G47"/>
    <mergeCell ref="G87:G88"/>
    <mergeCell ref="D87:D88"/>
    <mergeCell ref="E87:E88"/>
    <mergeCell ref="D46:D47"/>
    <mergeCell ref="E46:E47"/>
    <mergeCell ref="D1:I1"/>
    <mergeCell ref="F46:F47"/>
    <mergeCell ref="A7:I7"/>
    <mergeCell ref="F9:F10"/>
    <mergeCell ref="A9:A10"/>
    <mergeCell ref="E9:E10"/>
    <mergeCell ref="H46:H47"/>
    <mergeCell ref="G9:G10"/>
    <mergeCell ref="H9:H10"/>
    <mergeCell ref="I9:I10"/>
    <mergeCell ref="F3:I3"/>
    <mergeCell ref="F4:I4"/>
    <mergeCell ref="F5:I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2"/>
  <sheetViews>
    <sheetView tabSelected="1" view="pageBreakPreview" zoomScale="83" zoomScaleSheetLayoutView="83" workbookViewId="0">
      <selection activeCell="L10" sqref="L10"/>
    </sheetView>
  </sheetViews>
  <sheetFormatPr defaultRowHeight="15"/>
  <cols>
    <col min="1" max="1" width="46.140625" customWidth="1"/>
    <col min="2" max="2" width="13.85546875" customWidth="1"/>
    <col min="3" max="3" width="8.140625" customWidth="1"/>
    <col min="4" max="4" width="6.140625" customWidth="1"/>
    <col min="5" max="5" width="6.28515625" customWidth="1"/>
    <col min="6" max="6" width="12.5703125" customWidth="1"/>
    <col min="7" max="7" width="11.42578125" customWidth="1"/>
    <col min="8" max="8" width="10.42578125" customWidth="1"/>
  </cols>
  <sheetData>
    <row r="1" spans="1:8" ht="18.75" customHeight="1">
      <c r="A1" s="23"/>
      <c r="B1" s="23"/>
      <c r="C1" s="180" t="s">
        <v>242</v>
      </c>
      <c r="D1" s="180"/>
      <c r="E1" s="180"/>
      <c r="F1" s="180"/>
      <c r="G1" s="180"/>
      <c r="H1" s="180"/>
    </row>
    <row r="2" spans="1:8" ht="18.75" customHeight="1">
      <c r="A2" s="23"/>
      <c r="B2" s="23"/>
      <c r="C2" s="153"/>
      <c r="D2" s="153"/>
      <c r="E2" s="180" t="s">
        <v>236</v>
      </c>
      <c r="F2" s="180"/>
      <c r="G2" s="180"/>
      <c r="H2" s="180"/>
    </row>
    <row r="3" spans="1:8" ht="18.75" customHeight="1">
      <c r="A3" s="23"/>
      <c r="B3" s="23"/>
      <c r="C3" s="153"/>
      <c r="D3" s="153"/>
      <c r="E3" s="180" t="s">
        <v>238</v>
      </c>
      <c r="F3" s="180"/>
      <c r="G3" s="180"/>
      <c r="H3" s="180"/>
    </row>
    <row r="4" spans="1:8" ht="18.75" customHeight="1">
      <c r="A4" s="23"/>
      <c r="B4" s="23"/>
      <c r="C4" s="153"/>
      <c r="D4" s="153"/>
      <c r="E4" s="180" t="s">
        <v>271</v>
      </c>
      <c r="F4" s="180"/>
      <c r="G4" s="180"/>
      <c r="H4" s="180"/>
    </row>
    <row r="5" spans="1:8" ht="5.25" customHeight="1">
      <c r="A5" s="23"/>
      <c r="B5" s="23"/>
      <c r="C5" s="23"/>
      <c r="D5" s="36"/>
      <c r="E5" s="203"/>
      <c r="F5" s="203"/>
      <c r="G5" s="203"/>
      <c r="H5" s="203"/>
    </row>
    <row r="6" spans="1:8" ht="33.75" customHeight="1">
      <c r="A6" s="183" t="s">
        <v>243</v>
      </c>
      <c r="B6" s="183"/>
      <c r="C6" s="183"/>
      <c r="D6" s="183"/>
      <c r="E6" s="183"/>
      <c r="F6" s="183"/>
      <c r="G6" s="183"/>
      <c r="H6" s="183"/>
    </row>
    <row r="7" spans="1:8" hidden="1">
      <c r="A7" s="37"/>
      <c r="B7" s="37"/>
      <c r="C7" s="37"/>
      <c r="D7" s="37"/>
      <c r="E7" s="37"/>
      <c r="F7" s="37"/>
      <c r="G7" s="31"/>
      <c r="H7" s="31"/>
    </row>
    <row r="8" spans="1:8" ht="33.75" customHeight="1">
      <c r="A8" s="202" t="s">
        <v>82</v>
      </c>
      <c r="B8" s="174" t="s">
        <v>230</v>
      </c>
      <c r="C8" s="174" t="s">
        <v>225</v>
      </c>
      <c r="D8" s="174" t="s">
        <v>226</v>
      </c>
      <c r="E8" s="174" t="s">
        <v>231</v>
      </c>
      <c r="F8" s="184" t="s">
        <v>244</v>
      </c>
      <c r="G8" s="174" t="s">
        <v>245</v>
      </c>
      <c r="H8" s="174" t="s">
        <v>227</v>
      </c>
    </row>
    <row r="9" spans="1:8" ht="33.75" customHeight="1">
      <c r="A9" s="175"/>
      <c r="B9" s="175"/>
      <c r="C9" s="175"/>
      <c r="D9" s="175"/>
      <c r="E9" s="175"/>
      <c r="F9" s="185"/>
      <c r="G9" s="181"/>
      <c r="H9" s="181"/>
    </row>
    <row r="10" spans="1:8" ht="39.75" customHeight="1">
      <c r="A10" s="10" t="s">
        <v>191</v>
      </c>
      <c r="B10" s="79" t="s">
        <v>175</v>
      </c>
      <c r="C10" s="28"/>
      <c r="D10" s="28"/>
      <c r="E10" s="28"/>
      <c r="F10" s="78">
        <f>F11+F25</f>
        <v>10313.799999999999</v>
      </c>
      <c r="G10" s="78">
        <f>G11+G25</f>
        <v>10313.700000000001</v>
      </c>
      <c r="H10" s="127">
        <f t="shared" ref="H10:H40" si="0">G10/F10*100</f>
        <v>99.999030425255498</v>
      </c>
    </row>
    <row r="11" spans="1:8" ht="21" customHeight="1">
      <c r="A11" s="24" t="s">
        <v>83</v>
      </c>
      <c r="B11" s="79" t="s">
        <v>175</v>
      </c>
      <c r="C11" s="79" t="s">
        <v>40</v>
      </c>
      <c r="D11" s="28"/>
      <c r="E11" s="28"/>
      <c r="F11" s="62">
        <f t="shared" ref="F11:G11" si="1">F12</f>
        <v>10213.799999999999</v>
      </c>
      <c r="G11" s="62">
        <f t="shared" si="1"/>
        <v>10213.700000000001</v>
      </c>
      <c r="H11" s="127">
        <f t="shared" si="0"/>
        <v>99.999020932463935</v>
      </c>
    </row>
    <row r="12" spans="1:8">
      <c r="A12" s="38" t="s">
        <v>28</v>
      </c>
      <c r="B12" s="83" t="s">
        <v>175</v>
      </c>
      <c r="C12" s="80" t="s">
        <v>40</v>
      </c>
      <c r="D12" s="80" t="s">
        <v>39</v>
      </c>
      <c r="E12" s="80"/>
      <c r="F12" s="64">
        <f>F13+F15+F17+F19+F23+F21</f>
        <v>10213.799999999999</v>
      </c>
      <c r="G12" s="64">
        <f>G13+G15+G17+G19+G23+G21</f>
        <v>10213.700000000001</v>
      </c>
      <c r="H12" s="128">
        <f t="shared" si="0"/>
        <v>99.999020932463935</v>
      </c>
    </row>
    <row r="13" spans="1:8">
      <c r="A13" s="38" t="s">
        <v>103</v>
      </c>
      <c r="B13" s="83" t="s">
        <v>176</v>
      </c>
      <c r="C13" s="80" t="s">
        <v>40</v>
      </c>
      <c r="D13" s="80" t="s">
        <v>39</v>
      </c>
      <c r="E13" s="80"/>
      <c r="F13" s="64">
        <f>F14</f>
        <v>2572.1</v>
      </c>
      <c r="G13" s="64">
        <f>G14</f>
        <v>2572.1</v>
      </c>
      <c r="H13" s="128">
        <f t="shared" si="0"/>
        <v>100</v>
      </c>
    </row>
    <row r="14" spans="1:8" ht="25.5">
      <c r="A14" s="38" t="s">
        <v>53</v>
      </c>
      <c r="B14" s="83" t="s">
        <v>176</v>
      </c>
      <c r="C14" s="80" t="s">
        <v>40</v>
      </c>
      <c r="D14" s="80" t="s">
        <v>39</v>
      </c>
      <c r="E14" s="80" t="s">
        <v>63</v>
      </c>
      <c r="F14" s="64">
        <v>2572.1</v>
      </c>
      <c r="G14" s="28">
        <v>2572.1</v>
      </c>
      <c r="H14" s="128">
        <f t="shared" si="0"/>
        <v>100</v>
      </c>
    </row>
    <row r="15" spans="1:8">
      <c r="A15" s="38" t="s">
        <v>104</v>
      </c>
      <c r="B15" s="83" t="s">
        <v>177</v>
      </c>
      <c r="C15" s="80" t="s">
        <v>40</v>
      </c>
      <c r="D15" s="80" t="s">
        <v>39</v>
      </c>
      <c r="E15" s="80"/>
      <c r="F15" s="64">
        <f>F16</f>
        <v>50.7</v>
      </c>
      <c r="G15" s="64">
        <f>G16</f>
        <v>50.7</v>
      </c>
      <c r="H15" s="128">
        <f t="shared" si="0"/>
        <v>100</v>
      </c>
    </row>
    <row r="16" spans="1:8" ht="27.75" customHeight="1">
      <c r="A16" s="38" t="s">
        <v>53</v>
      </c>
      <c r="B16" s="83" t="s">
        <v>177</v>
      </c>
      <c r="C16" s="80" t="s">
        <v>40</v>
      </c>
      <c r="D16" s="80" t="s">
        <v>39</v>
      </c>
      <c r="E16" s="80" t="s">
        <v>63</v>
      </c>
      <c r="F16" s="64">
        <v>50.7</v>
      </c>
      <c r="G16" s="28">
        <v>50.7</v>
      </c>
      <c r="H16" s="128">
        <f t="shared" si="0"/>
        <v>100</v>
      </c>
    </row>
    <row r="17" spans="1:8" ht="25.5">
      <c r="A17" s="8" t="s">
        <v>113</v>
      </c>
      <c r="B17" s="73" t="s">
        <v>178</v>
      </c>
      <c r="C17" s="80" t="s">
        <v>40</v>
      </c>
      <c r="D17" s="80" t="s">
        <v>39</v>
      </c>
      <c r="E17" s="76"/>
      <c r="F17" s="81">
        <f>SUM(F18:F18)</f>
        <v>92.6</v>
      </c>
      <c r="G17" s="81">
        <f>SUM(G18:G18)</f>
        <v>92.6</v>
      </c>
      <c r="H17" s="128">
        <f t="shared" si="0"/>
        <v>100</v>
      </c>
    </row>
    <row r="18" spans="1:8">
      <c r="A18" s="8" t="s">
        <v>15</v>
      </c>
      <c r="B18" s="73" t="s">
        <v>178</v>
      </c>
      <c r="C18" s="80" t="s">
        <v>40</v>
      </c>
      <c r="D18" s="80" t="s">
        <v>39</v>
      </c>
      <c r="E18" s="76">
        <v>540</v>
      </c>
      <c r="F18" s="81">
        <v>92.6</v>
      </c>
      <c r="G18" s="82">
        <v>92.6</v>
      </c>
      <c r="H18" s="128">
        <f t="shared" si="0"/>
        <v>100</v>
      </c>
    </row>
    <row r="19" spans="1:8">
      <c r="A19" s="38" t="s">
        <v>58</v>
      </c>
      <c r="B19" s="83" t="s">
        <v>179</v>
      </c>
      <c r="C19" s="80" t="s">
        <v>40</v>
      </c>
      <c r="D19" s="80" t="s">
        <v>39</v>
      </c>
      <c r="E19" s="80"/>
      <c r="F19" s="28">
        <f>SUM(F20:F20)</f>
        <v>3748.4</v>
      </c>
      <c r="G19" s="28">
        <f>SUM(G20:G20)</f>
        <v>3748.3</v>
      </c>
      <c r="H19" s="128">
        <f t="shared" si="0"/>
        <v>99.997332195069902</v>
      </c>
    </row>
    <row r="20" spans="1:8" ht="25.5">
      <c r="A20" s="38" t="s">
        <v>53</v>
      </c>
      <c r="B20" s="83" t="s">
        <v>179</v>
      </c>
      <c r="C20" s="80" t="s">
        <v>40</v>
      </c>
      <c r="D20" s="80" t="s">
        <v>39</v>
      </c>
      <c r="E20" s="80" t="s">
        <v>63</v>
      </c>
      <c r="F20" s="28">
        <v>3748.4</v>
      </c>
      <c r="G20" s="28">
        <v>3748.3</v>
      </c>
      <c r="H20" s="128">
        <f t="shared" si="0"/>
        <v>99.997332195069902</v>
      </c>
    </row>
    <row r="21" spans="1:8" ht="25.5">
      <c r="A21" s="159" t="s">
        <v>261</v>
      </c>
      <c r="B21" s="83" t="s">
        <v>260</v>
      </c>
      <c r="C21" s="83" t="s">
        <v>40</v>
      </c>
      <c r="D21" s="83" t="s">
        <v>39</v>
      </c>
      <c r="E21" s="104"/>
      <c r="F21" s="72">
        <f>F22</f>
        <v>1650</v>
      </c>
      <c r="G21" s="72">
        <f>G22</f>
        <v>1650</v>
      </c>
      <c r="H21" s="128">
        <f t="shared" si="0"/>
        <v>100</v>
      </c>
    </row>
    <row r="22" spans="1:8" ht="25.5">
      <c r="A22" s="159" t="s">
        <v>48</v>
      </c>
      <c r="B22" s="83" t="s">
        <v>260</v>
      </c>
      <c r="C22" s="83" t="s">
        <v>40</v>
      </c>
      <c r="D22" s="83" t="s">
        <v>39</v>
      </c>
      <c r="E22" s="83" t="s">
        <v>63</v>
      </c>
      <c r="F22" s="17">
        <v>1650</v>
      </c>
      <c r="G22" s="28">
        <v>1650</v>
      </c>
      <c r="H22" s="128">
        <f t="shared" si="0"/>
        <v>100</v>
      </c>
    </row>
    <row r="23" spans="1:8" ht="21" customHeight="1">
      <c r="A23" s="8" t="s">
        <v>117</v>
      </c>
      <c r="B23" s="83" t="s">
        <v>180</v>
      </c>
      <c r="C23" s="83" t="s">
        <v>40</v>
      </c>
      <c r="D23" s="83" t="s">
        <v>39</v>
      </c>
      <c r="E23" s="83"/>
      <c r="F23" s="64">
        <f>F24</f>
        <v>2100</v>
      </c>
      <c r="G23" s="64">
        <f>G24</f>
        <v>2100</v>
      </c>
      <c r="H23" s="128">
        <f t="shared" si="0"/>
        <v>100</v>
      </c>
    </row>
    <row r="24" spans="1:8" ht="25.5">
      <c r="A24" s="8" t="s">
        <v>53</v>
      </c>
      <c r="B24" s="83" t="s">
        <v>180</v>
      </c>
      <c r="C24" s="83" t="s">
        <v>40</v>
      </c>
      <c r="D24" s="83" t="s">
        <v>39</v>
      </c>
      <c r="E24" s="83" t="s">
        <v>63</v>
      </c>
      <c r="F24" s="64">
        <v>2100</v>
      </c>
      <c r="G24" s="64">
        <v>2100</v>
      </c>
      <c r="H24" s="128">
        <f t="shared" si="0"/>
        <v>100</v>
      </c>
    </row>
    <row r="25" spans="1:8" ht="21" customHeight="1">
      <c r="A25" s="8" t="s">
        <v>117</v>
      </c>
      <c r="B25" s="83" t="s">
        <v>180</v>
      </c>
      <c r="C25" s="79" t="s">
        <v>41</v>
      </c>
      <c r="D25" s="79" t="s">
        <v>35</v>
      </c>
      <c r="E25" s="83"/>
      <c r="F25" s="62">
        <f>F26</f>
        <v>100</v>
      </c>
      <c r="G25" s="62">
        <f>G26</f>
        <v>100</v>
      </c>
      <c r="H25" s="128">
        <f t="shared" si="0"/>
        <v>100</v>
      </c>
    </row>
    <row r="26" spans="1:8" ht="25.5">
      <c r="A26" s="8" t="s">
        <v>53</v>
      </c>
      <c r="B26" s="83" t="s">
        <v>180</v>
      </c>
      <c r="C26" s="83" t="s">
        <v>41</v>
      </c>
      <c r="D26" s="83" t="s">
        <v>35</v>
      </c>
      <c r="E26" s="83" t="s">
        <v>63</v>
      </c>
      <c r="F26" s="64">
        <v>100</v>
      </c>
      <c r="G26" s="64">
        <v>100</v>
      </c>
      <c r="H26" s="128">
        <f t="shared" si="0"/>
        <v>100</v>
      </c>
    </row>
    <row r="27" spans="1:8" ht="38.25">
      <c r="A27" s="18" t="s">
        <v>190</v>
      </c>
      <c r="B27" s="79" t="s">
        <v>171</v>
      </c>
      <c r="C27" s="83"/>
      <c r="D27" s="83"/>
      <c r="E27" s="83"/>
      <c r="F27" s="62">
        <f t="shared" ref="F27:G28" si="2">F28</f>
        <v>262.5</v>
      </c>
      <c r="G27" s="62">
        <f t="shared" si="2"/>
        <v>262.5</v>
      </c>
      <c r="H27" s="127">
        <f t="shared" si="0"/>
        <v>100</v>
      </c>
    </row>
    <row r="28" spans="1:8" ht="38.25" customHeight="1">
      <c r="A28" s="10" t="s">
        <v>137</v>
      </c>
      <c r="B28" s="79" t="s">
        <v>171</v>
      </c>
      <c r="C28" s="83"/>
      <c r="D28" s="83"/>
      <c r="E28" s="83"/>
      <c r="F28" s="62">
        <f t="shared" si="2"/>
        <v>262.5</v>
      </c>
      <c r="G28" s="62">
        <f t="shared" si="2"/>
        <v>262.5</v>
      </c>
      <c r="H28" s="127">
        <f t="shared" si="0"/>
        <v>100</v>
      </c>
    </row>
    <row r="29" spans="1:8">
      <c r="A29" s="51" t="s">
        <v>25</v>
      </c>
      <c r="B29" s="83" t="s">
        <v>171</v>
      </c>
      <c r="C29" s="83"/>
      <c r="D29" s="83"/>
      <c r="E29" s="83"/>
      <c r="F29" s="64">
        <f>F30</f>
        <v>262.5</v>
      </c>
      <c r="G29" s="64">
        <f>G30</f>
        <v>262.5</v>
      </c>
      <c r="H29" s="128">
        <f t="shared" si="0"/>
        <v>100</v>
      </c>
    </row>
    <row r="30" spans="1:8" ht="25.5">
      <c r="A30" s="51" t="s">
        <v>55</v>
      </c>
      <c r="B30" s="83" t="s">
        <v>172</v>
      </c>
      <c r="C30" s="83" t="s">
        <v>39</v>
      </c>
      <c r="D30" s="83" t="s">
        <v>118</v>
      </c>
      <c r="E30" s="83"/>
      <c r="F30" s="84">
        <f>F31</f>
        <v>262.5</v>
      </c>
      <c r="G30" s="84">
        <f>G31</f>
        <v>262.5</v>
      </c>
      <c r="H30" s="128">
        <f t="shared" si="0"/>
        <v>100</v>
      </c>
    </row>
    <row r="31" spans="1:8" ht="25.5">
      <c r="A31" s="51" t="s">
        <v>56</v>
      </c>
      <c r="B31" s="83" t="s">
        <v>172</v>
      </c>
      <c r="C31" s="83" t="s">
        <v>39</v>
      </c>
      <c r="D31" s="83" t="s">
        <v>118</v>
      </c>
      <c r="E31" s="83" t="s">
        <v>63</v>
      </c>
      <c r="F31" s="64">
        <v>262.5</v>
      </c>
      <c r="G31" s="64">
        <v>262.5</v>
      </c>
      <c r="H31" s="128">
        <f t="shared" si="0"/>
        <v>100</v>
      </c>
    </row>
    <row r="32" spans="1:8" ht="38.25">
      <c r="A32" s="18" t="s">
        <v>189</v>
      </c>
      <c r="B32" s="79" t="s">
        <v>173</v>
      </c>
      <c r="C32" s="83"/>
      <c r="D32" s="83"/>
      <c r="E32" s="83"/>
      <c r="F32" s="85">
        <f t="shared" ref="F32:G35" si="3">F33</f>
        <v>596.9</v>
      </c>
      <c r="G32" s="120">
        <f t="shared" si="3"/>
        <v>596.9</v>
      </c>
      <c r="H32" s="127">
        <f t="shared" si="0"/>
        <v>100</v>
      </c>
    </row>
    <row r="33" spans="1:8">
      <c r="A33" s="10" t="s">
        <v>130</v>
      </c>
      <c r="B33" s="79" t="s">
        <v>173</v>
      </c>
      <c r="C33" s="83"/>
      <c r="D33" s="83"/>
      <c r="E33" s="83"/>
      <c r="F33" s="85">
        <f t="shared" si="3"/>
        <v>596.9</v>
      </c>
      <c r="G33" s="120">
        <f t="shared" si="3"/>
        <v>596.9</v>
      </c>
      <c r="H33" s="127">
        <f t="shared" si="0"/>
        <v>100</v>
      </c>
    </row>
    <row r="34" spans="1:8">
      <c r="A34" s="14" t="s">
        <v>112</v>
      </c>
      <c r="B34" s="83" t="s">
        <v>173</v>
      </c>
      <c r="C34" s="83"/>
      <c r="D34" s="83"/>
      <c r="E34" s="83"/>
      <c r="F34" s="81">
        <f t="shared" si="3"/>
        <v>596.9</v>
      </c>
      <c r="G34" s="84">
        <f t="shared" si="3"/>
        <v>596.9</v>
      </c>
      <c r="H34" s="128">
        <f t="shared" si="0"/>
        <v>100</v>
      </c>
    </row>
    <row r="35" spans="1:8" ht="38.25">
      <c r="A35" s="14" t="s">
        <v>121</v>
      </c>
      <c r="B35" s="83" t="s">
        <v>174</v>
      </c>
      <c r="C35" s="83" t="s">
        <v>37</v>
      </c>
      <c r="D35" s="83" t="s">
        <v>40</v>
      </c>
      <c r="E35" s="83"/>
      <c r="F35" s="81">
        <f t="shared" si="3"/>
        <v>596.9</v>
      </c>
      <c r="G35" s="84">
        <f t="shared" si="3"/>
        <v>596.9</v>
      </c>
      <c r="H35" s="128">
        <f t="shared" si="0"/>
        <v>100</v>
      </c>
    </row>
    <row r="36" spans="1:8" ht="25.5">
      <c r="A36" s="50" t="s">
        <v>56</v>
      </c>
      <c r="B36" s="83" t="s">
        <v>174</v>
      </c>
      <c r="C36" s="83" t="s">
        <v>37</v>
      </c>
      <c r="D36" s="83" t="s">
        <v>40</v>
      </c>
      <c r="E36" s="83" t="s">
        <v>63</v>
      </c>
      <c r="F36" s="28">
        <v>596.9</v>
      </c>
      <c r="G36" s="64">
        <v>596.9</v>
      </c>
      <c r="H36" s="128">
        <f t="shared" si="0"/>
        <v>100</v>
      </c>
    </row>
    <row r="37" spans="1:8" ht="38.25">
      <c r="A37" s="10" t="s">
        <v>188</v>
      </c>
      <c r="B37" s="67" t="s">
        <v>149</v>
      </c>
      <c r="C37" s="83" t="s">
        <v>35</v>
      </c>
      <c r="D37" s="83" t="s">
        <v>98</v>
      </c>
      <c r="E37" s="83"/>
      <c r="F37" s="97">
        <v>1</v>
      </c>
      <c r="G37" s="97">
        <v>1</v>
      </c>
      <c r="H37" s="127">
        <f t="shared" si="0"/>
        <v>100</v>
      </c>
    </row>
    <row r="38" spans="1:8" ht="40.5">
      <c r="A38" s="56" t="s">
        <v>139</v>
      </c>
      <c r="B38" s="98" t="s">
        <v>150</v>
      </c>
      <c r="C38" s="83" t="s">
        <v>35</v>
      </c>
      <c r="D38" s="83" t="s">
        <v>98</v>
      </c>
      <c r="E38" s="83"/>
      <c r="F38" s="97">
        <v>1</v>
      </c>
      <c r="G38" s="97">
        <v>1</v>
      </c>
      <c r="H38" s="127">
        <f t="shared" si="0"/>
        <v>100</v>
      </c>
    </row>
    <row r="39" spans="1:8" ht="38.25">
      <c r="A39" s="75" t="s">
        <v>140</v>
      </c>
      <c r="B39" s="98" t="s">
        <v>169</v>
      </c>
      <c r="C39" s="83" t="s">
        <v>35</v>
      </c>
      <c r="D39" s="83" t="s">
        <v>98</v>
      </c>
      <c r="E39" s="83"/>
      <c r="F39" s="86">
        <v>1</v>
      </c>
      <c r="G39" s="86">
        <v>1</v>
      </c>
      <c r="H39" s="128">
        <f t="shared" si="0"/>
        <v>100</v>
      </c>
    </row>
    <row r="40" spans="1:8" ht="25.5">
      <c r="A40" s="75" t="s">
        <v>48</v>
      </c>
      <c r="B40" s="98" t="s">
        <v>169</v>
      </c>
      <c r="C40" s="83" t="s">
        <v>35</v>
      </c>
      <c r="D40" s="83" t="s">
        <v>98</v>
      </c>
      <c r="E40" s="83" t="s">
        <v>63</v>
      </c>
      <c r="F40" s="87" t="s">
        <v>187</v>
      </c>
      <c r="G40" s="87" t="s">
        <v>187</v>
      </c>
      <c r="H40" s="128">
        <f t="shared" si="0"/>
        <v>100</v>
      </c>
    </row>
    <row r="41" spans="1:8" ht="3" customHeight="1">
      <c r="A41" s="38"/>
      <c r="B41" s="80"/>
      <c r="C41" s="80"/>
      <c r="D41" s="80"/>
      <c r="E41" s="80"/>
      <c r="F41" s="28"/>
      <c r="G41" s="28"/>
      <c r="H41" s="28"/>
    </row>
    <row r="42" spans="1:8">
      <c r="A42" s="24" t="s">
        <v>34</v>
      </c>
      <c r="B42" s="77"/>
      <c r="C42" s="77"/>
      <c r="D42" s="77"/>
      <c r="E42" s="77"/>
      <c r="F42" s="78">
        <f>F10+F27+F32+F37</f>
        <v>11174.199999999999</v>
      </c>
      <c r="G42" s="78">
        <f>G10+G27+G32+G37</f>
        <v>11174.1</v>
      </c>
      <c r="H42" s="127">
        <f>G42/F42*100</f>
        <v>99.999105081348119</v>
      </c>
    </row>
  </sheetData>
  <mergeCells count="14">
    <mergeCell ref="C1:H1"/>
    <mergeCell ref="A8:A9"/>
    <mergeCell ref="B8:B9"/>
    <mergeCell ref="C8:C9"/>
    <mergeCell ref="D8:D9"/>
    <mergeCell ref="E8:E9"/>
    <mergeCell ref="A6:H6"/>
    <mergeCell ref="F8:F9"/>
    <mergeCell ref="G8:G9"/>
    <mergeCell ref="H8:H9"/>
    <mergeCell ref="E5:H5"/>
    <mergeCell ref="E2:H2"/>
    <mergeCell ref="E3:H3"/>
    <mergeCell ref="E4:H4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5"/>
  <sheetViews>
    <sheetView workbookViewId="0">
      <selection activeCell="A38" sqref="A38"/>
    </sheetView>
  </sheetViews>
  <sheetFormatPr defaultRowHeight="15"/>
  <cols>
    <col min="1" max="1" width="62.140625" customWidth="1"/>
    <col min="2" max="2" width="10.7109375" customWidth="1"/>
    <col min="3" max="3" width="8.42578125" customWidth="1"/>
    <col min="4" max="4" width="10.28515625" customWidth="1"/>
  </cols>
  <sheetData>
    <row r="5" spans="1:1">
      <c r="A5" s="1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источники</vt:lpstr>
      <vt:lpstr>доходы</vt:lpstr>
      <vt:lpstr>прил 3</vt:lpstr>
      <vt:lpstr>прил 4</vt:lpstr>
      <vt:lpstr>прил 5</vt:lpstr>
      <vt:lpstr>прил 6</vt:lpstr>
      <vt:lpstr>1</vt:lpstr>
      <vt:lpstr>источники!Область_печати</vt:lpstr>
      <vt:lpstr>'прил 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2018-12-25T10:28:44Z</cp:lastPrinted>
  <dcterms:created xsi:type="dcterms:W3CDTF">2006-09-28T05:33:49Z</dcterms:created>
  <dcterms:modified xsi:type="dcterms:W3CDTF">2023-06-06T13:20:45Z</dcterms:modified>
</cp:coreProperties>
</file>